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900" windowHeight="114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'Položky'!$A$1:$G$86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<sst xmlns="http://schemas.openxmlformats.org/spreadsheetml/2006/main" count="316" uniqueCount="217">
  <si>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</si>
  <si>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</si>
  <si>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</si>
  <si>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</si>
  <si>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</si>
  <si>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</si>
  <si>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</si>
  <si>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</si>
  <si>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</si>
  <si>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</si>
  <si>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</si>
  <si>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</si>
  <si>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</si>
  <si>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</si>
  <si>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</si>
  <si>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</si>
  <si>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</si>
  <si>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</si>
  <si>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</si>
  <si>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</si>
  <si>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</si>
  <si>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</si>
  <si>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</si>
  <si>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</si>
  <si>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</si>
  <si>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</si>
  <si>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</si>
  <si>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</si>
  <si>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</si>
  <si>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</si>
  <si>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</si>
  <si>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</si>
  <si>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</si>
  <si>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</si>
  <si>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</si>
  <si>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</si>
  <si>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</si>
  <si>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</si>
  <si>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</si>
  <si>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</si>
  <si>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</si>
  <si>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</si>
  <si>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</si>
  <si>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</si>
  <si>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</si>
  <si>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</si>
  <si>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</si>
  <si>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</si>
  <si>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</si>
  <si>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</si>
  <si>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</si>
  <si>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</si>
  <si>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</si>
  <si>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</si>
  <si>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</si>
  <si>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</si>
  <si>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</si>
  <si>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</si>
  <si>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</si>
  <si>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</si>
  <si>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</si>
  <si>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</si>
  <si>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</si>
  <si>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</si>
  <si>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</si>
  <si>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</si>
  <si>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</si>
  <si>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</si>
  <si>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Divadlo Krnov</t>
  </si>
  <si>
    <t>11</t>
  </si>
  <si>
    <t>Přípravné a přidružené práce</t>
  </si>
  <si>
    <t>030001000</t>
  </si>
  <si>
    <t xml:space="preserve">Zařízení staveniště </t>
  </si>
  <si>
    <t>kompl</t>
  </si>
  <si>
    <t>032203000</t>
  </si>
  <si>
    <t xml:space="preserve">Pronájem ploch staveniště - zábor </t>
  </si>
  <si>
    <t>032002000</t>
  </si>
  <si>
    <t xml:space="preserve">Vybavení staveniště </t>
  </si>
  <si>
    <t>94</t>
  </si>
  <si>
    <t>Lešení a stavební výtahy</t>
  </si>
  <si>
    <t>941 94-1031.R00</t>
  </si>
  <si>
    <t xml:space="preserve">Montáž lešení leh.řad.s podlahami,š.do 1 m, H 10 m </t>
  </si>
  <si>
    <t>m2</t>
  </si>
  <si>
    <t>941 94-1191.R00</t>
  </si>
  <si>
    <t xml:space="preserve">Příplatek za každý měsíc použití lešení k pol.1031 </t>
  </si>
  <si>
    <t>941 94-1831.R00</t>
  </si>
  <si>
    <t xml:space="preserve">Demontáž lešení leh.řad.s podlahami,š.1 m, H 10 m </t>
  </si>
  <si>
    <t>97</t>
  </si>
  <si>
    <t>Odvoz a likvidace odpadů</t>
  </si>
  <si>
    <t>979 08-1111.R00</t>
  </si>
  <si>
    <t xml:space="preserve">Odvoz suti a vybour. hmot na skládku do 1 km </t>
  </si>
  <si>
    <t>t</t>
  </si>
  <si>
    <t>979 08-1121.R00</t>
  </si>
  <si>
    <t xml:space="preserve">Příplatek k odvozu za každý další 1 km 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</si>
  <si>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</si>
  <si>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</si>
  <si>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</si>
  <si>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</si>
  <si>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979 09-3111.R00</t>
  </si>
  <si>
    <t>Uložení suti na skládku včetně poplatku - asf. lepenka</t>
  </si>
  <si>
    <t>Uložení suti na skládku včetně poplatku - krytina vláknocementová Dacora</t>
  </si>
  <si>
    <t xml:space="preserve">Uložení suti na skládku dřevo, kov. odpad </t>
  </si>
  <si>
    <t>979 01-1321.R00</t>
  </si>
  <si>
    <t xml:space="preserve">Montáž a demontáž shozu za 2.NP </t>
  </si>
  <si>
    <t>kus</t>
  </si>
  <si>
    <t>979 01-1211.R00</t>
  </si>
  <si>
    <t xml:space="preserve">Svislá doprava suti a vybour. hmot za 2.NP nošením </t>
  </si>
  <si>
    <t>979 01-1311.R00</t>
  </si>
  <si>
    <t xml:space="preserve">Svislá doprava suti a vybouraných hmot shozem </t>
  </si>
  <si>
    <t>762</t>
  </si>
  <si>
    <t>Konstrukce tesařské</t>
  </si>
  <si>
    <t>762 35-4804.R00</t>
  </si>
  <si>
    <t>Demontáž střeš.vikýřů, sklon střechy nad 15° včetně oken pro další použití</t>
  </si>
  <si>
    <t>762 71-2120.R00</t>
  </si>
  <si>
    <t>Montáž střešních trojúhelníkových vykýřů, zpětná montáž oken</t>
  </si>
  <si>
    <t>762 34-1811.R00</t>
  </si>
  <si>
    <t xml:space="preserve">Demontáž bednění střech rovných z prken hrubých </t>
  </si>
  <si>
    <t>998 76-2103.R00</t>
  </si>
  <si>
    <t xml:space="preserve">Přesun hmot pro tesařské konstrukce, výšky do 24 m </t>
  </si>
  <si>
    <t>762 33-0010.RA0</t>
  </si>
  <si>
    <t>Konstrukce vázaná krovu z řeziva plochy 120 cm2 zesílení krokví  včetně řeziva a impregnace</t>
  </si>
  <si>
    <t>m</t>
  </si>
  <si>
    <t>605-11080</t>
  </si>
  <si>
    <t>Řezivo SM středové tl. 32 jakost I, L=4-6 m impregnované</t>
  </si>
  <si>
    <t>m3</t>
  </si>
  <si>
    <t>762 34-1210.R00</t>
  </si>
  <si>
    <t xml:space="preserve">Montáž bednění střech rovných, prkna hrubá na sraz </t>
  </si>
  <si>
    <t>762 79-5000.R00</t>
  </si>
  <si>
    <t xml:space="preserve">Spojovací prostředky pro vázané konstrukce </t>
  </si>
  <si>
    <t>764</t>
  </si>
  <si>
    <t>Konstrukce klempířské</t>
  </si>
  <si>
    <t>764 39-2840.R00</t>
  </si>
  <si>
    <t xml:space="preserve">Demontáž úžlabí, rš 500 mm, sklon do 30° </t>
  </si>
  <si>
    <t>764 90-0035.RAA</t>
  </si>
  <si>
    <t>Demontáž podokapních žlabů půlkruhových z plechu pozinkovaného</t>
  </si>
  <si>
    <t>764 35-1838.R00</t>
  </si>
  <si>
    <t xml:space="preserve">Demontáž háků, sklon nad 45° </t>
  </si>
  <si>
    <t>764 39-4811.R00</t>
  </si>
  <si>
    <t xml:space="preserve">Demontáž podkladního pásu,rš 250 mm </t>
  </si>
  <si>
    <t>764 39-1822.RST</t>
  </si>
  <si>
    <t xml:space="preserve">Demontáž stěnové lišty, rš 250 a 330 mm, nad 30° </t>
  </si>
  <si>
    <t>764 36-2810.R00</t>
  </si>
  <si>
    <t xml:space="preserve">Demontáž střešního výlezu, hladká krytina, do 30° </t>
  </si>
  <si>
    <t>764 33-9830.R00</t>
  </si>
  <si>
    <t xml:space="preserve">Demontáž lemování komínů v ploše, hl. kryt, do 30° </t>
  </si>
  <si>
    <t>764 39-2240.RCU</t>
  </si>
  <si>
    <t>Úžlabí z CU plechu, rš 500 mm označení K dořezání krytiny</t>
  </si>
  <si>
    <t>764 39-2299.RZS</t>
  </si>
  <si>
    <t>Oplechování-změna sklonu z CU plechu rš 330mm označení Q, dořezání krytiny- věž</t>
  </si>
  <si>
    <t>764 32-2220.RCU</t>
  </si>
  <si>
    <t>Oplechování okapů CU, tvrdá krytina, rš 250 dodávka a montáž  označení G</t>
  </si>
  <si>
    <t>764 53-0010.RAB</t>
  </si>
  <si>
    <t>Oplechování zdí z Cu plechu rš 330 mm označení E</t>
  </si>
  <si>
    <t>764 53-0210.RKL</t>
  </si>
  <si>
    <t>Oplechování zdí z Cu plechu, rš 100 mm Krycí lišta  označení D</t>
  </si>
  <si>
    <t>764 90-1310.CUK</t>
  </si>
  <si>
    <t>Komínek odvětrávací, DN 110 mm, CU dodávka, montáž a dopojení na kanalizaci</t>
  </si>
  <si>
    <t>764 34-8221.R00</t>
  </si>
  <si>
    <t>Zachytače sněhu mřížový,držáky,spojky, -černá barva, dodávka a montáž</t>
  </si>
  <si>
    <t>764 25-2010.RAD</t>
  </si>
  <si>
    <t>Žlab z Cu plechu podokapní půlkruhový rš 400 mm včetně háků, rohů, čel</t>
  </si>
  <si>
    <t>764 25-2010.RAB</t>
  </si>
  <si>
    <t>Žlab z Cu plechu podokapní půlkruhový rš 330 mm včetně háků rohů, čel..</t>
  </si>
  <si>
    <t>764 55-4010.RAC</t>
  </si>
  <si>
    <t>Odpadní trouby z Cu plechu kruhové průměru 120 mm včetně kolen, uchycení,</t>
  </si>
  <si>
    <t>764 35-9234.KCU</t>
  </si>
  <si>
    <t>Kotlík z CU plechu čtyřhranný replika ozdobného prvku,  D+M</t>
  </si>
  <si>
    <t>764 23-7270.R00</t>
  </si>
  <si>
    <t>Lemování Cu zdí, segmenty do 1000 mm, rš 880 mm označení N</t>
  </si>
  <si>
    <t>764 23-9230.R00</t>
  </si>
  <si>
    <t xml:space="preserve">Lemování z Cu, komínů na hladké krytině, v ploše </t>
  </si>
  <si>
    <t>764 90-0020.RAA</t>
  </si>
  <si>
    <t>Demontáž oplechování zdí z plechu pozinkovaného</t>
  </si>
  <si>
    <t>764 90-0010.RAA</t>
  </si>
  <si>
    <t>Demontáž krytiny střech z plechu pozinkovaného</t>
  </si>
  <si>
    <t>764 21-0010.RAB</t>
  </si>
  <si>
    <t>Krytina střech z Cu plechu, plocha do 10m2 trojúhelníkové vikýře sklon do 45°</t>
  </si>
  <si>
    <t>998 76-4103.R00</t>
  </si>
  <si>
    <t xml:space="preserve">Přesun hmot pro klempířské konstr., výšky do 24 m </t>
  </si>
  <si>
    <t>765</t>
  </si>
  <si>
    <t>Krytiny tvrdé</t>
  </si>
  <si>
    <t>765 32-1810.R00</t>
  </si>
  <si>
    <t xml:space="preserve">Demontáž vláknocem.čtverců do suti, na bednění </t>
  </si>
  <si>
    <t>765 32-1840.R00</t>
  </si>
  <si>
    <t xml:space="preserve">Příplatek za sklon přes 30 do 45°, do suti </t>
  </si>
  <si>
    <t>765 32-2701.DEM</t>
  </si>
  <si>
    <t xml:space="preserve">Demontáž protisněhová zábrana </t>
  </si>
  <si>
    <t>765 79-9301.R00</t>
  </si>
  <si>
    <t xml:space="preserve">Demontáž podstřešní lepenky, do suti </t>
  </si>
  <si>
    <t>765 32-2715.R00</t>
  </si>
  <si>
    <t>Výlez na střechu, CU dodávka a montáž</t>
  </si>
  <si>
    <t>765 32-9999.HAK</t>
  </si>
  <si>
    <t>765 34-2117.RT1</t>
  </si>
  <si>
    <t>Krytina z břidlice  stř.jedn. jedn.krytí sklon střechy do 30°</t>
  </si>
  <si>
    <t>765 34-2117.RT3</t>
  </si>
  <si>
    <t>Krytina z břidlice stř.jedn. jedn.krytí sklon střechy od 45°do 60°</t>
  </si>
  <si>
    <t>765 32-9711.R00</t>
  </si>
  <si>
    <t xml:space="preserve">Montáž hřebenů a nároží dle detailu C </t>
  </si>
  <si>
    <t>765 79-9313.V13</t>
  </si>
  <si>
    <t>Montáž  podkladního asf. pásu V13 na bednění přibitím</t>
  </si>
  <si>
    <t>765 79-9313.S35</t>
  </si>
  <si>
    <t>Montáž podkladníhoxidovaného pásu V60S35 na bedněn přibitím a zatavení spojů</t>
  </si>
  <si>
    <t>628-32287.2</t>
  </si>
  <si>
    <t xml:space="preserve">Pás asfaltovaný oxidovaný  V 60 S 35 </t>
  </si>
  <si>
    <t>628-32271</t>
  </si>
  <si>
    <t xml:space="preserve">Pás asfaltovaný  V 13 </t>
  </si>
  <si>
    <t>998 76-5103.R00</t>
  </si>
  <si>
    <t xml:space="preserve">Přesun hmot pro krytiny tvrdé, výšky do 24 m </t>
  </si>
  <si>
    <t>783</t>
  </si>
  <si>
    <t>Nátěry</t>
  </si>
  <si>
    <t>783 78-0010.RA0</t>
  </si>
  <si>
    <t>Impregnace tesařských konstrukcí - bednění, krovu dle PD proti dřevokazným škůdcům a houbám</t>
  </si>
  <si>
    <t>M21</t>
  </si>
  <si>
    <t>Elektromontáže</t>
  </si>
  <si>
    <t>210 20-0020.RA0</t>
  </si>
  <si>
    <t>Hromosvod - demontáž a zpětná montáž,výměna držáků revize</t>
  </si>
  <si>
    <t>Dodávka a montáž certifikovaného záchytného systému dle projektové dokumentace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</si>
</sst>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4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68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Divadlo Krnov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Divadlo Krnov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11</v>
      </c>
      <c r="B7" s="86" t="str">
        <f>Položky!C7</f>
        <v>Přípravné a přidružené práce</v>
      </c>
      <c r="C7" s="87"/>
      <c r="D7" s="88"/>
      <c r="E7" s="172">
        <f>Položky!BA11</f>
        <v>0</v>
      </c>
      <c r="F7" s="173">
        <f>Položky!BB11</f>
        <v>0</v>
      </c>
      <c r="G7" s="173">
        <f>Položky!BC11</f>
        <v>0</v>
      </c>
      <c r="H7" s="173">
        <f>Položky!BD11</f>
        <v>0</v>
      </c>
      <c r="I7" s="174">
        <f>Položky!BE11</f>
        <v>0</v>
      </c>
    </row>
    <row r="8" spans="1:9" s="11" customFormat="1" ht="12.75">
      <c r="A8" s="171" t="str">
        <f>Položky!B12</f>
        <v>94</v>
      </c>
      <c r="B8" s="86" t="str">
        <f>Položky!C12</f>
        <v>Lešení a stavební výtahy</v>
      </c>
      <c r="C8" s="87"/>
      <c r="D8" s="88"/>
      <c r="E8" s="172">
        <f>Položky!BA16</f>
        <v>0</v>
      </c>
      <c r="F8" s="173">
        <f>Položky!BB16</f>
        <v>0</v>
      </c>
      <c r="G8" s="173">
        <f>Položky!BC16</f>
        <v>0</v>
      </c>
      <c r="H8" s="173">
        <f>Položky!BD16</f>
        <v>0</v>
      </c>
      <c r="I8" s="174">
        <f>Položky!BE16</f>
        <v>0</v>
      </c>
    </row>
    <row r="9" spans="1:9" s="11" customFormat="1" ht="12.75">
      <c r="A9" s="171" t="str">
        <f>Položky!B17</f>
        <v>97</v>
      </c>
      <c r="B9" s="86" t="str">
        <f>Položky!C17</f>
        <v>Odvoz a likvidace odpadů</v>
      </c>
      <c r="C9" s="87"/>
      <c r="D9" s="88"/>
      <c r="E9" s="172">
        <f>Položky!BA28</f>
        <v>0</v>
      </c>
      <c r="F9" s="173">
        <f>Položky!BB28</f>
        <v>0</v>
      </c>
      <c r="G9" s="173">
        <f>Položky!BC28</f>
        <v>0</v>
      </c>
      <c r="H9" s="173">
        <f>Položky!BD28</f>
        <v>0</v>
      </c>
      <c r="I9" s="174">
        <f>Položky!BE28</f>
        <v>0</v>
      </c>
    </row>
    <row r="10" spans="1:9" s="11" customFormat="1" ht="12.75">
      <c r="A10" s="171" t="str">
        <f>Položky!B29</f>
        <v>762</v>
      </c>
      <c r="B10" s="86" t="str">
        <f>Položky!C29</f>
        <v>Konstrukce tesařské</v>
      </c>
      <c r="C10" s="87"/>
      <c r="D10" s="88"/>
      <c r="E10" s="172">
        <f>Položky!BA38</f>
        <v>0</v>
      </c>
      <c r="F10" s="173">
        <f>Položky!BB38</f>
        <v>0</v>
      </c>
      <c r="G10" s="173">
        <f>Položky!BC38</f>
        <v>0</v>
      </c>
      <c r="H10" s="173">
        <f>Položky!BD38</f>
        <v>0</v>
      </c>
      <c r="I10" s="174">
        <f>Položky!BE38</f>
        <v>0</v>
      </c>
    </row>
    <row r="11" spans="1:9" s="11" customFormat="1" ht="12.75">
      <c r="A11" s="171" t="str">
        <f>Položky!B39</f>
        <v>764</v>
      </c>
      <c r="B11" s="86" t="str">
        <f>Položky!C39</f>
        <v>Konstrukce klempířské</v>
      </c>
      <c r="C11" s="87"/>
      <c r="D11" s="88"/>
      <c r="E11" s="172">
        <f>Položky!BA64</f>
        <v>0</v>
      </c>
      <c r="F11" s="173">
        <f>Položky!BB64</f>
        <v>0</v>
      </c>
      <c r="G11" s="173">
        <f>Položky!BC64</f>
        <v>0</v>
      </c>
      <c r="H11" s="173">
        <f>Položky!BD64</f>
        <v>0</v>
      </c>
      <c r="I11" s="174">
        <f>Položky!BE64</f>
        <v>0</v>
      </c>
    </row>
    <row r="12" spans="1:9" s="11" customFormat="1" ht="12.75">
      <c r="A12" s="171" t="str">
        <f>Položky!B65</f>
        <v>765</v>
      </c>
      <c r="B12" s="86" t="str">
        <f>Položky!C65</f>
        <v>Krytiny tvrdé</v>
      </c>
      <c r="C12" s="87"/>
      <c r="D12" s="88"/>
      <c r="E12" s="172">
        <f>Položky!BA80</f>
        <v>0</v>
      </c>
      <c r="F12" s="173">
        <f>Položky!BB80</f>
        <v>0</v>
      </c>
      <c r="G12" s="173">
        <f>Položky!BC80</f>
        <v>0</v>
      </c>
      <c r="H12" s="173">
        <f>Položky!BD80</f>
        <v>0</v>
      </c>
      <c r="I12" s="174">
        <f>Položky!BE80</f>
        <v>0</v>
      </c>
    </row>
    <row r="13" spans="1:9" s="11" customFormat="1" ht="12.75">
      <c r="A13" s="171" t="str">
        <f>Položky!B81</f>
        <v>783</v>
      </c>
      <c r="B13" s="86" t="str">
        <f>Položky!C81</f>
        <v>Nátěry</v>
      </c>
      <c r="C13" s="87"/>
      <c r="D13" s="88"/>
      <c r="E13" s="172">
        <f>Položky!BA83</f>
        <v>0</v>
      </c>
      <c r="F13" s="173">
        <f>Položky!BB83</f>
        <v>0</v>
      </c>
      <c r="G13" s="173">
        <f>Položky!BC83</f>
        <v>0</v>
      </c>
      <c r="H13" s="173">
        <f>Položky!BD83</f>
        <v>0</v>
      </c>
      <c r="I13" s="174">
        <f>Položky!BE83</f>
        <v>0</v>
      </c>
    </row>
    <row r="14" spans="1:9" s="11" customFormat="1" ht="13.5" thickBot="1">
      <c r="A14" s="171" t="str">
        <f>Položky!B84</f>
        <v>M21</v>
      </c>
      <c r="B14" s="86" t="str">
        <f>Položky!C84</f>
        <v>Elektromontáže</v>
      </c>
      <c r="C14" s="87"/>
      <c r="D14" s="88"/>
      <c r="E14" s="172">
        <f>Položky!BA86</f>
        <v>0</v>
      </c>
      <c r="F14" s="173">
        <f>Položky!BB86</f>
        <v>0</v>
      </c>
      <c r="G14" s="173">
        <f>Položky!BC86</f>
        <v>0</v>
      </c>
      <c r="H14" s="173">
        <f>Položky!BD86</f>
        <v>0</v>
      </c>
      <c r="I14" s="174">
        <f>Položky!BE86</f>
        <v>0</v>
      </c>
    </row>
    <row r="15" spans="1:9" s="94" customFormat="1" ht="13.5" thickBot="1">
      <c r="A15" s="89"/>
      <c r="B15" s="81" t="s">
        <v>50</v>
      </c>
      <c r="C15" s="81"/>
      <c r="D15" s="90"/>
      <c r="E15" s="91">
        <f>SUM(E7:E14)</f>
        <v>0</v>
      </c>
      <c r="F15" s="92">
        <f>SUM(F7:F14)</f>
        <v>0</v>
      </c>
      <c r="G15" s="92">
        <f>SUM(G7:G14)</f>
        <v>0</v>
      </c>
      <c r="H15" s="92">
        <f>SUM(H7:H14)</f>
        <v>0</v>
      </c>
      <c r="I15" s="93">
        <f>SUM(I7:I14)</f>
        <v>0</v>
      </c>
    </row>
    <row r="16" spans="1:9" ht="12.75">
      <c r="A16" s="87"/>
      <c r="B16" s="87"/>
      <c r="C16" s="87"/>
      <c r="D16" s="87"/>
      <c r="E16" s="87"/>
      <c r="F16" s="87"/>
      <c r="G16" s="87"/>
      <c r="H16" s="87"/>
      <c r="I16" s="87"/>
    </row>
    <row r="17" spans="1:57" ht="19.5" customHeight="1">
      <c r="A17" s="95" t="s">
        <v>51</v>
      </c>
      <c r="B17" s="95"/>
      <c r="C17" s="95"/>
      <c r="D17" s="95"/>
      <c r="E17" s="95"/>
      <c r="F17" s="95"/>
      <c r="G17" s="96"/>
      <c r="H17" s="95"/>
      <c r="I17" s="95"/>
      <c r="BA17" s="30"/>
      <c r="BB17" s="30"/>
      <c r="BC17" s="30"/>
      <c r="BD17" s="30"/>
      <c r="BE17" s="30"/>
    </row>
    <row r="18" spans="1:9" ht="13.5" thickBot="1">
      <c r="A18" s="97"/>
      <c r="B18" s="97"/>
      <c r="C18" s="97"/>
      <c r="D18" s="97"/>
      <c r="E18" s="97"/>
      <c r="F18" s="97"/>
      <c r="G18" s="97"/>
      <c r="H18" s="97"/>
      <c r="I18" s="97"/>
    </row>
    <row r="19" spans="1:9" ht="12.75">
      <c r="A19" s="98" t="s">
        <v>52</v>
      </c>
      <c r="B19" s="99"/>
      <c r="C19" s="99"/>
      <c r="D19" s="100"/>
      <c r="E19" s="101" t="s">
        <v>53</v>
      </c>
      <c r="F19" s="102" t="s">
        <v>54</v>
      </c>
      <c r="G19" s="103" t="s">
        <v>55</v>
      </c>
      <c r="H19" s="104"/>
      <c r="I19" s="105" t="s">
        <v>53</v>
      </c>
    </row>
    <row r="20" spans="1:53" ht="12.75">
      <c r="A20" s="106"/>
      <c r="B20" s="107"/>
      <c r="C20" s="107"/>
      <c r="D20" s="108"/>
      <c r="E20" s="109"/>
      <c r="F20" s="110"/>
      <c r="G20" s="111">
        <f>CHOOSE(BA20+1,HSV+PSV,HSV+PSV+Mont,HSV+PSV+Dodavka+Mont,HSV,PSV,Mont,Dodavka,Mont+Dodavka,0)</f>
        <v>0</v>
      </c>
      <c r="H20" s="112"/>
      <c r="I20" s="113">
        <f>E20+F20*G20/100</f>
        <v>0</v>
      </c>
      <c r="BA20">
        <v>8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88">
        <f>SUM(H20:H20)</f>
        <v>0</v>
      </c>
      <c r="I21" s="189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9"/>
  <sheetViews>
    <sheetView showGridLines="0" showZeros="0" zoomScalePageLayoutView="0" workbookViewId="0" topLeftCell="A1">
      <selection activeCell="E72" sqref="E72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Divadlo Krnov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Divadlo Krnov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73</v>
      </c>
      <c r="E9" s="155">
        <v>1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04" ht="12.75">
      <c r="A10" s="151">
        <v>3</v>
      </c>
      <c r="B10" s="152" t="s">
        <v>76</v>
      </c>
      <c r="C10" s="153" t="s">
        <v>77</v>
      </c>
      <c r="D10" s="154" t="s">
        <v>73</v>
      </c>
      <c r="E10" s="155">
        <v>1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57" ht="12.75">
      <c r="A11" s="157"/>
      <c r="B11" s="158" t="s">
        <v>67</v>
      </c>
      <c r="C11" s="159" t="str">
        <f>CONCATENATE(B7," ",C7)</f>
        <v>11 Přípravné a přidružené práce</v>
      </c>
      <c r="D11" s="157"/>
      <c r="E11" s="160"/>
      <c r="F11" s="160"/>
      <c r="G11" s="161">
        <f>SUM(G7:G10)</f>
        <v>0</v>
      </c>
      <c r="O11" s="150">
        <v>4</v>
      </c>
      <c r="BA11" s="162">
        <f>SUM(BA7:BA10)</f>
        <v>0</v>
      </c>
      <c r="BB11" s="162">
        <f>SUM(BB7:BB10)</f>
        <v>0</v>
      </c>
      <c r="BC11" s="162">
        <f>SUM(BC7:BC10)</f>
        <v>0</v>
      </c>
      <c r="BD11" s="162">
        <f>SUM(BD7:BD10)</f>
        <v>0</v>
      </c>
      <c r="BE11" s="162">
        <f>SUM(BE7:BE10)</f>
        <v>0</v>
      </c>
    </row>
    <row r="12" spans="1:15" ht="12.75">
      <c r="A12" s="143" t="s">
        <v>65</v>
      </c>
      <c r="B12" s="144" t="s">
        <v>78</v>
      </c>
      <c r="C12" s="145" t="s">
        <v>79</v>
      </c>
      <c r="D12" s="146"/>
      <c r="E12" s="147"/>
      <c r="F12" s="147"/>
      <c r="G12" s="148"/>
      <c r="H12" s="149"/>
      <c r="I12" s="149"/>
      <c r="O12" s="150">
        <v>1</v>
      </c>
    </row>
    <row r="13" spans="1:104" ht="12.75">
      <c r="A13" s="151">
        <v>4</v>
      </c>
      <c r="B13" s="152" t="s">
        <v>80</v>
      </c>
      <c r="C13" s="153" t="s">
        <v>81</v>
      </c>
      <c r="D13" s="154" t="s">
        <v>82</v>
      </c>
      <c r="E13" s="155">
        <v>2615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0.01838</v>
      </c>
    </row>
    <row r="14" spans="1:104" ht="12.75">
      <c r="A14" s="151">
        <v>5</v>
      </c>
      <c r="B14" s="152" t="s">
        <v>83</v>
      </c>
      <c r="C14" s="153" t="s">
        <v>84</v>
      </c>
      <c r="D14" s="154" t="s">
        <v>82</v>
      </c>
      <c r="E14" s="155">
        <v>5230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0.00085</v>
      </c>
    </row>
    <row r="15" spans="1:104" ht="12.75">
      <c r="A15" s="151">
        <v>6</v>
      </c>
      <c r="B15" s="152" t="s">
        <v>85</v>
      </c>
      <c r="C15" s="153" t="s">
        <v>86</v>
      </c>
      <c r="D15" s="154" t="s">
        <v>82</v>
      </c>
      <c r="E15" s="155">
        <v>2615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57" ht="12.75">
      <c r="A16" s="157"/>
      <c r="B16" s="158" t="s">
        <v>67</v>
      </c>
      <c r="C16" s="159" t="str">
        <f>CONCATENATE(B12," ",C12)</f>
        <v>94 Lešení a stavební výtahy</v>
      </c>
      <c r="D16" s="157"/>
      <c r="E16" s="160"/>
      <c r="F16" s="160"/>
      <c r="G16" s="161">
        <f>SUM(G12:G15)</f>
        <v>0</v>
      </c>
      <c r="O16" s="150">
        <v>4</v>
      </c>
      <c r="BA16" s="162">
        <f>SUM(BA12:BA15)</f>
        <v>0</v>
      </c>
      <c r="BB16" s="162">
        <f>SUM(BB12:BB15)</f>
        <v>0</v>
      </c>
      <c r="BC16" s="162">
        <f>SUM(BC12:BC15)</f>
        <v>0</v>
      </c>
      <c r="BD16" s="162">
        <f>SUM(BD12:BD15)</f>
        <v>0</v>
      </c>
      <c r="BE16" s="162">
        <f>SUM(BE12:BE15)</f>
        <v>0</v>
      </c>
    </row>
    <row r="17" spans="1:15" ht="12.75">
      <c r="A17" s="143" t="s">
        <v>65</v>
      </c>
      <c r="B17" s="144" t="s">
        <v>87</v>
      </c>
      <c r="C17" s="145" t="s">
        <v>88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7</v>
      </c>
      <c r="B18" s="152" t="s">
        <v>89</v>
      </c>
      <c r="C18" s="153" t="s">
        <v>90</v>
      </c>
      <c r="D18" s="154" t="s">
        <v>91</v>
      </c>
      <c r="E18" s="155">
        <v>50.172</v>
      </c>
      <c r="F18" s="155">
        <v>0</v>
      </c>
      <c r="G18" s="156">
        <f aca="true" t="shared" si="0" ref="G18:G27">E18*F18</f>
        <v>0</v>
      </c>
      <c r="O18" s="150">
        <v>2</v>
      </c>
      <c r="AA18" s="123">
        <v>12</v>
      </c>
      <c r="AB18" s="123">
        <v>0</v>
      </c>
      <c r="AC18" s="123">
        <v>7</v>
      </c>
      <c r="AZ18" s="123">
        <v>1</v>
      </c>
      <c r="BA18" s="123">
        <f aca="true" t="shared" si="1" ref="BA18:BA27">IF(AZ18=1,G18,0)</f>
        <v>0</v>
      </c>
      <c r="BB18" s="123">
        <f aca="true" t="shared" si="2" ref="BB18:BB27">IF(AZ18=2,G18,0)</f>
        <v>0</v>
      </c>
      <c r="BC18" s="123">
        <f aca="true" t="shared" si="3" ref="BC18:BC27">IF(AZ18=3,G18,0)</f>
        <v>0</v>
      </c>
      <c r="BD18" s="123">
        <f aca="true" t="shared" si="4" ref="BD18:BD27">IF(AZ18=4,G18,0)</f>
        <v>0</v>
      </c>
      <c r="BE18" s="123">
        <f aca="true" t="shared" si="5" ref="BE18:BE27">IF(AZ18=5,G18,0)</f>
        <v>0</v>
      </c>
      <c r="CZ18" s="123">
        <v>0</v>
      </c>
    </row>
    <row r="19" spans="1:104" ht="12.75">
      <c r="A19" s="151">
        <v>8</v>
      </c>
      <c r="B19" s="152" t="s">
        <v>92</v>
      </c>
      <c r="C19" s="153" t="s">
        <v>93</v>
      </c>
      <c r="D19" s="154" t="s">
        <v>91</v>
      </c>
      <c r="E19" s="155">
        <v>520.236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8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12.75">
      <c r="A20" s="151">
        <v>9</v>
      </c>
      <c r="B20" s="152" t="s">
        <v>94</v>
      </c>
      <c r="C20" s="153" t="s">
        <v>95</v>
      </c>
      <c r="D20" s="154" t="s">
        <v>91</v>
      </c>
      <c r="E20" s="155">
        <v>22.7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9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ht="12.75">
      <c r="A21" s="151">
        <v>10</v>
      </c>
      <c r="B21" s="152" t="s">
        <v>96</v>
      </c>
      <c r="C21" s="153" t="s">
        <v>97</v>
      </c>
      <c r="D21" s="154" t="s">
        <v>91</v>
      </c>
      <c r="E21" s="155">
        <v>113.5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10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12.75">
      <c r="A22" s="151">
        <v>11</v>
      </c>
      <c r="B22" s="152" t="s">
        <v>98</v>
      </c>
      <c r="C22" s="153" t="s">
        <v>99</v>
      </c>
      <c r="D22" s="154" t="s">
        <v>91</v>
      </c>
      <c r="E22" s="155">
        <v>3.52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11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ht="22.5">
      <c r="A23" s="151">
        <v>12</v>
      </c>
      <c r="B23" s="152" t="s">
        <v>98</v>
      </c>
      <c r="C23" s="153" t="s">
        <v>100</v>
      </c>
      <c r="D23" s="154" t="s">
        <v>91</v>
      </c>
      <c r="E23" s="155">
        <v>22.557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12.75">
      <c r="A24" s="151">
        <v>13</v>
      </c>
      <c r="B24" s="152" t="s">
        <v>98</v>
      </c>
      <c r="C24" s="153" t="s">
        <v>101</v>
      </c>
      <c r="D24" s="154" t="s">
        <v>91</v>
      </c>
      <c r="E24" s="155">
        <v>24.095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ht="12.75">
      <c r="A25" s="151">
        <v>14</v>
      </c>
      <c r="B25" s="152" t="s">
        <v>102</v>
      </c>
      <c r="C25" s="153" t="s">
        <v>103</v>
      </c>
      <c r="D25" s="154" t="s">
        <v>104</v>
      </c>
      <c r="E25" s="155">
        <v>5</v>
      </c>
      <c r="F25" s="155">
        <v>0</v>
      </c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ht="12.75">
      <c r="A26" s="151">
        <v>15</v>
      </c>
      <c r="B26" s="152" t="s">
        <v>105</v>
      </c>
      <c r="C26" s="153" t="s">
        <v>106</v>
      </c>
      <c r="D26" s="154" t="s">
        <v>91</v>
      </c>
      <c r="E26" s="155">
        <v>26.43884</v>
      </c>
      <c r="F26" s="155">
        <v>0</v>
      </c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104" ht="12.75">
      <c r="A27" s="151">
        <v>16</v>
      </c>
      <c r="B27" s="152" t="s">
        <v>107</v>
      </c>
      <c r="C27" s="153" t="s">
        <v>108</v>
      </c>
      <c r="D27" s="154" t="s">
        <v>91</v>
      </c>
      <c r="E27" s="155">
        <v>22.51</v>
      </c>
      <c r="F27" s="155">
        <v>0</v>
      </c>
      <c r="G27" s="156">
        <f t="shared" si="0"/>
        <v>0</v>
      </c>
      <c r="O27" s="150">
        <v>2</v>
      </c>
      <c r="AA27" s="123">
        <v>12</v>
      </c>
      <c r="AB27" s="123">
        <v>0</v>
      </c>
      <c r="AC27" s="123">
        <v>16</v>
      </c>
      <c r="AZ27" s="123">
        <v>1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57" ht="12.75">
      <c r="A28" s="157"/>
      <c r="B28" s="158" t="s">
        <v>67</v>
      </c>
      <c r="C28" s="159" t="str">
        <f>CONCATENATE(B17," ",C17)</f>
        <v>97 Odvoz a likvidace odpadů</v>
      </c>
      <c r="D28" s="157"/>
      <c r="E28" s="160"/>
      <c r="F28" s="160"/>
      <c r="G28" s="161">
        <f>SUM(G17:G27)</f>
        <v>0</v>
      </c>
      <c r="O28" s="150">
        <v>4</v>
      </c>
      <c r="BA28" s="162">
        <f>SUM(BA17:BA27)</f>
        <v>0</v>
      </c>
      <c r="BB28" s="162">
        <f>SUM(BB17:BB27)</f>
        <v>0</v>
      </c>
      <c r="BC28" s="162">
        <f>SUM(BC17:BC27)</f>
        <v>0</v>
      </c>
      <c r="BD28" s="162">
        <f>SUM(BD17:BD27)</f>
        <v>0</v>
      </c>
      <c r="BE28" s="162">
        <f>SUM(BE17:BE27)</f>
        <v>0</v>
      </c>
    </row>
    <row r="29" spans="1:15" ht="12.75">
      <c r="A29" s="143" t="s">
        <v>65</v>
      </c>
      <c r="B29" s="144" t="s">
        <v>109</v>
      </c>
      <c r="C29" s="145" t="s">
        <v>110</v>
      </c>
      <c r="D29" s="146"/>
      <c r="E29" s="147"/>
      <c r="F29" s="147"/>
      <c r="G29" s="148"/>
      <c r="H29" s="149"/>
      <c r="I29" s="149"/>
      <c r="O29" s="150">
        <v>1</v>
      </c>
    </row>
    <row r="30" spans="1:104" ht="22.5">
      <c r="A30" s="151">
        <v>17</v>
      </c>
      <c r="B30" s="152" t="s">
        <v>111</v>
      </c>
      <c r="C30" s="153" t="s">
        <v>112</v>
      </c>
      <c r="D30" s="154" t="s">
        <v>104</v>
      </c>
      <c r="E30" s="155">
        <v>12</v>
      </c>
      <c r="F30" s="155">
        <v>0</v>
      </c>
      <c r="G30" s="156">
        <f aca="true" t="shared" si="6" ref="G30:G37">E30*F30</f>
        <v>0</v>
      </c>
      <c r="O30" s="150">
        <v>2</v>
      </c>
      <c r="AA30" s="123">
        <v>12</v>
      </c>
      <c r="AB30" s="123">
        <v>0</v>
      </c>
      <c r="AC30" s="123">
        <v>17</v>
      </c>
      <c r="AZ30" s="123">
        <v>2</v>
      </c>
      <c r="BA30" s="123">
        <f aca="true" t="shared" si="7" ref="BA30:BA37">IF(AZ30=1,G30,0)</f>
        <v>0</v>
      </c>
      <c r="BB30" s="123">
        <f aca="true" t="shared" si="8" ref="BB30:BB37">IF(AZ30=2,G30,0)</f>
        <v>0</v>
      </c>
      <c r="BC30" s="123">
        <f aca="true" t="shared" si="9" ref="BC30:BC37">IF(AZ30=3,G30,0)</f>
        <v>0</v>
      </c>
      <c r="BD30" s="123">
        <f aca="true" t="shared" si="10" ref="BD30:BD37">IF(AZ30=4,G30,0)</f>
        <v>0</v>
      </c>
      <c r="BE30" s="123">
        <f aca="true" t="shared" si="11" ref="BE30:BE37">IF(AZ30=5,G30,0)</f>
        <v>0</v>
      </c>
      <c r="CZ30" s="123">
        <v>0</v>
      </c>
    </row>
    <row r="31" spans="1:104" ht="22.5">
      <c r="A31" s="151">
        <v>18</v>
      </c>
      <c r="B31" s="152" t="s">
        <v>113</v>
      </c>
      <c r="C31" s="153" t="s">
        <v>114</v>
      </c>
      <c r="D31" s="154" t="s">
        <v>66</v>
      </c>
      <c r="E31" s="155">
        <v>12</v>
      </c>
      <c r="F31" s="155">
        <v>0</v>
      </c>
      <c r="G31" s="156">
        <f t="shared" si="6"/>
        <v>0</v>
      </c>
      <c r="O31" s="150">
        <v>2</v>
      </c>
      <c r="AA31" s="123">
        <v>12</v>
      </c>
      <c r="AB31" s="123">
        <v>0</v>
      </c>
      <c r="AC31" s="123">
        <v>18</v>
      </c>
      <c r="AZ31" s="123">
        <v>2</v>
      </c>
      <c r="BA31" s="123">
        <f t="shared" si="7"/>
        <v>0</v>
      </c>
      <c r="BB31" s="123">
        <f t="shared" si="8"/>
        <v>0</v>
      </c>
      <c r="BC31" s="123">
        <f t="shared" si="9"/>
        <v>0</v>
      </c>
      <c r="BD31" s="123">
        <f t="shared" si="10"/>
        <v>0</v>
      </c>
      <c r="BE31" s="123">
        <f t="shared" si="11"/>
        <v>0</v>
      </c>
      <c r="CZ31" s="123">
        <v>0.00255</v>
      </c>
    </row>
    <row r="32" spans="1:104" ht="12.75">
      <c r="A32" s="151">
        <v>19</v>
      </c>
      <c r="B32" s="152" t="s">
        <v>115</v>
      </c>
      <c r="C32" s="153" t="s">
        <v>116</v>
      </c>
      <c r="D32" s="154" t="s">
        <v>82</v>
      </c>
      <c r="E32" s="155">
        <v>1473</v>
      </c>
      <c r="F32" s="155">
        <v>0</v>
      </c>
      <c r="G32" s="156">
        <f t="shared" si="6"/>
        <v>0</v>
      </c>
      <c r="O32" s="150">
        <v>2</v>
      </c>
      <c r="AA32" s="123">
        <v>12</v>
      </c>
      <c r="AB32" s="123">
        <v>0</v>
      </c>
      <c r="AC32" s="123">
        <v>19</v>
      </c>
      <c r="AZ32" s="123">
        <v>2</v>
      </c>
      <c r="BA32" s="123">
        <f t="shared" si="7"/>
        <v>0</v>
      </c>
      <c r="BB32" s="123">
        <f t="shared" si="8"/>
        <v>0</v>
      </c>
      <c r="BC32" s="123">
        <f t="shared" si="9"/>
        <v>0</v>
      </c>
      <c r="BD32" s="123">
        <f t="shared" si="10"/>
        <v>0</v>
      </c>
      <c r="BE32" s="123">
        <f t="shared" si="11"/>
        <v>0</v>
      </c>
      <c r="CZ32" s="123">
        <v>0</v>
      </c>
    </row>
    <row r="33" spans="1:104" ht="12.75">
      <c r="A33" s="151">
        <v>20</v>
      </c>
      <c r="B33" s="152" t="s">
        <v>117</v>
      </c>
      <c r="C33" s="153" t="s">
        <v>118</v>
      </c>
      <c r="D33" s="154" t="s">
        <v>91</v>
      </c>
      <c r="E33" s="155">
        <v>29.02</v>
      </c>
      <c r="F33" s="155">
        <v>0</v>
      </c>
      <c r="G33" s="156">
        <f t="shared" si="6"/>
        <v>0</v>
      </c>
      <c r="O33" s="150">
        <v>2</v>
      </c>
      <c r="AA33" s="123">
        <v>12</v>
      </c>
      <c r="AB33" s="123">
        <v>0</v>
      </c>
      <c r="AC33" s="123">
        <v>20</v>
      </c>
      <c r="AZ33" s="123">
        <v>2</v>
      </c>
      <c r="BA33" s="123">
        <f t="shared" si="7"/>
        <v>0</v>
      </c>
      <c r="BB33" s="123">
        <f t="shared" si="8"/>
        <v>0</v>
      </c>
      <c r="BC33" s="123">
        <f t="shared" si="9"/>
        <v>0</v>
      </c>
      <c r="BD33" s="123">
        <f t="shared" si="10"/>
        <v>0</v>
      </c>
      <c r="BE33" s="123">
        <f t="shared" si="11"/>
        <v>0</v>
      </c>
      <c r="CZ33" s="123">
        <v>0</v>
      </c>
    </row>
    <row r="34" spans="1:104" ht="22.5">
      <c r="A34" s="151">
        <v>21</v>
      </c>
      <c r="B34" s="152" t="s">
        <v>119</v>
      </c>
      <c r="C34" s="153" t="s">
        <v>120</v>
      </c>
      <c r="D34" s="154" t="s">
        <v>121</v>
      </c>
      <c r="E34" s="155">
        <v>223</v>
      </c>
      <c r="F34" s="155">
        <v>0</v>
      </c>
      <c r="G34" s="156">
        <f t="shared" si="6"/>
        <v>0</v>
      </c>
      <c r="O34" s="150">
        <v>2</v>
      </c>
      <c r="AA34" s="123">
        <v>12</v>
      </c>
      <c r="AB34" s="123">
        <v>0</v>
      </c>
      <c r="AC34" s="123">
        <v>21</v>
      </c>
      <c r="AZ34" s="123">
        <v>2</v>
      </c>
      <c r="BA34" s="123">
        <f t="shared" si="7"/>
        <v>0</v>
      </c>
      <c r="BB34" s="123">
        <f t="shared" si="8"/>
        <v>0</v>
      </c>
      <c r="BC34" s="123">
        <f t="shared" si="9"/>
        <v>0</v>
      </c>
      <c r="BD34" s="123">
        <f t="shared" si="10"/>
        <v>0</v>
      </c>
      <c r="BE34" s="123">
        <f t="shared" si="11"/>
        <v>0</v>
      </c>
      <c r="CZ34" s="123">
        <v>0.00717</v>
      </c>
    </row>
    <row r="35" spans="1:104" ht="22.5">
      <c r="A35" s="151">
        <v>22</v>
      </c>
      <c r="B35" s="152" t="s">
        <v>122</v>
      </c>
      <c r="C35" s="153" t="s">
        <v>123</v>
      </c>
      <c r="D35" s="154" t="s">
        <v>124</v>
      </c>
      <c r="E35" s="155">
        <v>49.5</v>
      </c>
      <c r="F35" s="155">
        <v>0</v>
      </c>
      <c r="G35" s="156">
        <f t="shared" si="6"/>
        <v>0</v>
      </c>
      <c r="O35" s="150">
        <v>2</v>
      </c>
      <c r="AA35" s="123">
        <v>12</v>
      </c>
      <c r="AB35" s="123">
        <v>1</v>
      </c>
      <c r="AC35" s="123">
        <v>22</v>
      </c>
      <c r="AZ35" s="123">
        <v>2</v>
      </c>
      <c r="BA35" s="123">
        <f t="shared" si="7"/>
        <v>0</v>
      </c>
      <c r="BB35" s="123">
        <f t="shared" si="8"/>
        <v>0</v>
      </c>
      <c r="BC35" s="123">
        <f t="shared" si="9"/>
        <v>0</v>
      </c>
      <c r="BD35" s="123">
        <f t="shared" si="10"/>
        <v>0</v>
      </c>
      <c r="BE35" s="123">
        <f t="shared" si="11"/>
        <v>0</v>
      </c>
      <c r="CZ35" s="123">
        <v>0.55</v>
      </c>
    </row>
    <row r="36" spans="1:104" ht="12.75">
      <c r="A36" s="151">
        <v>23</v>
      </c>
      <c r="B36" s="152" t="s">
        <v>125</v>
      </c>
      <c r="C36" s="153" t="s">
        <v>126</v>
      </c>
      <c r="D36" s="154" t="s">
        <v>82</v>
      </c>
      <c r="E36" s="155">
        <v>1473</v>
      </c>
      <c r="F36" s="155">
        <v>0</v>
      </c>
      <c r="G36" s="156">
        <f t="shared" si="6"/>
        <v>0</v>
      </c>
      <c r="O36" s="150">
        <v>2</v>
      </c>
      <c r="AA36" s="123">
        <v>12</v>
      </c>
      <c r="AB36" s="123">
        <v>0</v>
      </c>
      <c r="AC36" s="123">
        <v>23</v>
      </c>
      <c r="AZ36" s="123">
        <v>2</v>
      </c>
      <c r="BA36" s="123">
        <f t="shared" si="7"/>
        <v>0</v>
      </c>
      <c r="BB36" s="123">
        <f t="shared" si="8"/>
        <v>0</v>
      </c>
      <c r="BC36" s="123">
        <f t="shared" si="9"/>
        <v>0</v>
      </c>
      <c r="BD36" s="123">
        <f t="shared" si="10"/>
        <v>0</v>
      </c>
      <c r="BE36" s="123">
        <f t="shared" si="11"/>
        <v>0</v>
      </c>
      <c r="CZ36" s="123">
        <v>0</v>
      </c>
    </row>
    <row r="37" spans="1:104" ht="12.75">
      <c r="A37" s="151">
        <v>24</v>
      </c>
      <c r="B37" s="152" t="s">
        <v>127</v>
      </c>
      <c r="C37" s="153" t="s">
        <v>128</v>
      </c>
      <c r="D37" s="154" t="s">
        <v>124</v>
      </c>
      <c r="E37" s="155">
        <v>5.7</v>
      </c>
      <c r="F37" s="155">
        <v>0</v>
      </c>
      <c r="G37" s="156">
        <f t="shared" si="6"/>
        <v>0</v>
      </c>
      <c r="O37" s="150">
        <v>2</v>
      </c>
      <c r="AA37" s="123">
        <v>12</v>
      </c>
      <c r="AB37" s="123">
        <v>0</v>
      </c>
      <c r="AC37" s="123">
        <v>24</v>
      </c>
      <c r="AZ37" s="123">
        <v>2</v>
      </c>
      <c r="BA37" s="123">
        <f t="shared" si="7"/>
        <v>0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0.0291</v>
      </c>
    </row>
    <row r="38" spans="1:57" ht="12.75">
      <c r="A38" s="157"/>
      <c r="B38" s="158" t="s">
        <v>67</v>
      </c>
      <c r="C38" s="159" t="str">
        <f>CONCATENATE(B29," ",C29)</f>
        <v>762 Konstrukce tesařské</v>
      </c>
      <c r="D38" s="157"/>
      <c r="E38" s="160"/>
      <c r="F38" s="160"/>
      <c r="G38" s="161">
        <f>SUM(G29:G37)</f>
        <v>0</v>
      </c>
      <c r="O38" s="150">
        <v>4</v>
      </c>
      <c r="BA38" s="162">
        <f>SUM(BA29:BA37)</f>
        <v>0</v>
      </c>
      <c r="BB38" s="162">
        <f>SUM(BB29:BB37)</f>
        <v>0</v>
      </c>
      <c r="BC38" s="162">
        <f>SUM(BC29:BC37)</f>
        <v>0</v>
      </c>
      <c r="BD38" s="162">
        <f>SUM(BD29:BD37)</f>
        <v>0</v>
      </c>
      <c r="BE38" s="162">
        <f>SUM(BE29:BE37)</f>
        <v>0</v>
      </c>
    </row>
    <row r="39" spans="1:15" ht="12.75">
      <c r="A39" s="143" t="s">
        <v>65</v>
      </c>
      <c r="B39" s="144" t="s">
        <v>129</v>
      </c>
      <c r="C39" s="145" t="s">
        <v>130</v>
      </c>
      <c r="D39" s="146"/>
      <c r="E39" s="147"/>
      <c r="F39" s="147"/>
      <c r="G39" s="148"/>
      <c r="H39" s="149"/>
      <c r="I39" s="149"/>
      <c r="O39" s="150">
        <v>1</v>
      </c>
    </row>
    <row r="40" spans="1:104" ht="12.75">
      <c r="A40" s="151">
        <v>25</v>
      </c>
      <c r="B40" s="152" t="s">
        <v>131</v>
      </c>
      <c r="C40" s="153" t="s">
        <v>132</v>
      </c>
      <c r="D40" s="154" t="s">
        <v>121</v>
      </c>
      <c r="E40" s="155">
        <v>61.1</v>
      </c>
      <c r="F40" s="155">
        <v>0</v>
      </c>
      <c r="G40" s="156">
        <f aca="true" t="shared" si="12" ref="G40:G63">E40*F40</f>
        <v>0</v>
      </c>
      <c r="O40" s="150">
        <v>2</v>
      </c>
      <c r="AA40" s="123">
        <v>12</v>
      </c>
      <c r="AB40" s="123">
        <v>0</v>
      </c>
      <c r="AC40" s="123">
        <v>25</v>
      </c>
      <c r="AZ40" s="123">
        <v>2</v>
      </c>
      <c r="BA40" s="123">
        <f aca="true" t="shared" si="13" ref="BA40:BA63">IF(AZ40=1,G40,0)</f>
        <v>0</v>
      </c>
      <c r="BB40" s="123">
        <f aca="true" t="shared" si="14" ref="BB40:BB63">IF(AZ40=2,G40,0)</f>
        <v>0</v>
      </c>
      <c r="BC40" s="123">
        <f aca="true" t="shared" si="15" ref="BC40:BC63">IF(AZ40=3,G40,0)</f>
        <v>0</v>
      </c>
      <c r="BD40" s="123">
        <f aca="true" t="shared" si="16" ref="BD40:BD63">IF(AZ40=4,G40,0)</f>
        <v>0</v>
      </c>
      <c r="BE40" s="123">
        <f aca="true" t="shared" si="17" ref="BE40:BE63">IF(AZ40=5,G40,0)</f>
        <v>0</v>
      </c>
      <c r="CZ40" s="123">
        <v>0</v>
      </c>
    </row>
    <row r="41" spans="1:104" ht="22.5">
      <c r="A41" s="151">
        <v>26</v>
      </c>
      <c r="B41" s="152" t="s">
        <v>133</v>
      </c>
      <c r="C41" s="153" t="s">
        <v>134</v>
      </c>
      <c r="D41" s="154" t="s">
        <v>121</v>
      </c>
      <c r="E41" s="155">
        <v>199</v>
      </c>
      <c r="F41" s="155">
        <v>0</v>
      </c>
      <c r="G41" s="156">
        <f t="shared" si="12"/>
        <v>0</v>
      </c>
      <c r="O41" s="150">
        <v>2</v>
      </c>
      <c r="AA41" s="123">
        <v>12</v>
      </c>
      <c r="AB41" s="123">
        <v>0</v>
      </c>
      <c r="AC41" s="123">
        <v>26</v>
      </c>
      <c r="AZ41" s="123">
        <v>2</v>
      </c>
      <c r="BA41" s="123">
        <f t="shared" si="13"/>
        <v>0</v>
      </c>
      <c r="BB41" s="123">
        <f t="shared" si="14"/>
        <v>0</v>
      </c>
      <c r="BC41" s="123">
        <f t="shared" si="15"/>
        <v>0</v>
      </c>
      <c r="BD41" s="123">
        <f t="shared" si="16"/>
        <v>0</v>
      </c>
      <c r="BE41" s="123">
        <f t="shared" si="17"/>
        <v>0</v>
      </c>
      <c r="CZ41" s="123">
        <v>0</v>
      </c>
    </row>
    <row r="42" spans="1:104" ht="12.75">
      <c r="A42" s="151">
        <v>27</v>
      </c>
      <c r="B42" s="152" t="s">
        <v>135</v>
      </c>
      <c r="C42" s="153" t="s">
        <v>136</v>
      </c>
      <c r="D42" s="154" t="s">
        <v>104</v>
      </c>
      <c r="E42" s="155">
        <v>199</v>
      </c>
      <c r="F42" s="155">
        <v>0</v>
      </c>
      <c r="G42" s="156">
        <f t="shared" si="12"/>
        <v>0</v>
      </c>
      <c r="O42" s="150">
        <v>2</v>
      </c>
      <c r="AA42" s="123">
        <v>12</v>
      </c>
      <c r="AB42" s="123">
        <v>0</v>
      </c>
      <c r="AC42" s="123">
        <v>27</v>
      </c>
      <c r="AZ42" s="123">
        <v>2</v>
      </c>
      <c r="BA42" s="123">
        <f t="shared" si="13"/>
        <v>0</v>
      </c>
      <c r="BB42" s="123">
        <f t="shared" si="14"/>
        <v>0</v>
      </c>
      <c r="BC42" s="123">
        <f t="shared" si="15"/>
        <v>0</v>
      </c>
      <c r="BD42" s="123">
        <f t="shared" si="16"/>
        <v>0</v>
      </c>
      <c r="BE42" s="123">
        <f t="shared" si="17"/>
        <v>0</v>
      </c>
      <c r="CZ42" s="123">
        <v>0</v>
      </c>
    </row>
    <row r="43" spans="1:104" ht="12.75">
      <c r="A43" s="151">
        <v>28</v>
      </c>
      <c r="B43" s="152" t="s">
        <v>137</v>
      </c>
      <c r="C43" s="153" t="s">
        <v>138</v>
      </c>
      <c r="D43" s="154" t="s">
        <v>121</v>
      </c>
      <c r="E43" s="155">
        <v>199</v>
      </c>
      <c r="F43" s="155">
        <v>0</v>
      </c>
      <c r="G43" s="156">
        <f t="shared" si="12"/>
        <v>0</v>
      </c>
      <c r="O43" s="150">
        <v>2</v>
      </c>
      <c r="AA43" s="123">
        <v>12</v>
      </c>
      <c r="AB43" s="123">
        <v>0</v>
      </c>
      <c r="AC43" s="123">
        <v>28</v>
      </c>
      <c r="AZ43" s="123">
        <v>2</v>
      </c>
      <c r="BA43" s="123">
        <f t="shared" si="13"/>
        <v>0</v>
      </c>
      <c r="BB43" s="123">
        <f t="shared" si="14"/>
        <v>0</v>
      </c>
      <c r="BC43" s="123">
        <f t="shared" si="15"/>
        <v>0</v>
      </c>
      <c r="BD43" s="123">
        <f t="shared" si="16"/>
        <v>0</v>
      </c>
      <c r="BE43" s="123">
        <f t="shared" si="17"/>
        <v>0</v>
      </c>
      <c r="CZ43" s="123">
        <v>0</v>
      </c>
    </row>
    <row r="44" spans="1:104" ht="12.75">
      <c r="A44" s="151">
        <v>29</v>
      </c>
      <c r="B44" s="152" t="s">
        <v>139</v>
      </c>
      <c r="C44" s="153" t="s">
        <v>140</v>
      </c>
      <c r="D44" s="154" t="s">
        <v>121</v>
      </c>
      <c r="E44" s="155">
        <v>136.22</v>
      </c>
      <c r="F44" s="155">
        <v>0</v>
      </c>
      <c r="G44" s="156">
        <f t="shared" si="12"/>
        <v>0</v>
      </c>
      <c r="O44" s="150">
        <v>2</v>
      </c>
      <c r="AA44" s="123">
        <v>12</v>
      </c>
      <c r="AB44" s="123">
        <v>0</v>
      </c>
      <c r="AC44" s="123">
        <v>29</v>
      </c>
      <c r="AZ44" s="123">
        <v>2</v>
      </c>
      <c r="BA44" s="123">
        <f t="shared" si="13"/>
        <v>0</v>
      </c>
      <c r="BB44" s="123">
        <f t="shared" si="14"/>
        <v>0</v>
      </c>
      <c r="BC44" s="123">
        <f t="shared" si="15"/>
        <v>0</v>
      </c>
      <c r="BD44" s="123">
        <f t="shared" si="16"/>
        <v>0</v>
      </c>
      <c r="BE44" s="123">
        <f t="shared" si="17"/>
        <v>0</v>
      </c>
      <c r="CZ44" s="123">
        <v>0</v>
      </c>
    </row>
    <row r="45" spans="1:104" ht="12.75">
      <c r="A45" s="151">
        <v>30</v>
      </c>
      <c r="B45" s="152" t="s">
        <v>141</v>
      </c>
      <c r="C45" s="153" t="s">
        <v>142</v>
      </c>
      <c r="D45" s="154" t="s">
        <v>104</v>
      </c>
      <c r="E45" s="155">
        <v>8</v>
      </c>
      <c r="F45" s="155">
        <v>0</v>
      </c>
      <c r="G45" s="156">
        <f t="shared" si="12"/>
        <v>0</v>
      </c>
      <c r="O45" s="150">
        <v>2</v>
      </c>
      <c r="AA45" s="123">
        <v>12</v>
      </c>
      <c r="AB45" s="123">
        <v>0</v>
      </c>
      <c r="AC45" s="123">
        <v>30</v>
      </c>
      <c r="AZ45" s="123">
        <v>2</v>
      </c>
      <c r="BA45" s="123">
        <f t="shared" si="13"/>
        <v>0</v>
      </c>
      <c r="BB45" s="123">
        <f t="shared" si="14"/>
        <v>0</v>
      </c>
      <c r="BC45" s="123">
        <f t="shared" si="15"/>
        <v>0</v>
      </c>
      <c r="BD45" s="123">
        <f t="shared" si="16"/>
        <v>0</v>
      </c>
      <c r="BE45" s="123">
        <f t="shared" si="17"/>
        <v>0</v>
      </c>
      <c r="CZ45" s="123">
        <v>0</v>
      </c>
    </row>
    <row r="46" spans="1:104" ht="12.75">
      <c r="A46" s="151">
        <v>31</v>
      </c>
      <c r="B46" s="152" t="s">
        <v>143</v>
      </c>
      <c r="C46" s="153" t="s">
        <v>144</v>
      </c>
      <c r="D46" s="154" t="s">
        <v>82</v>
      </c>
      <c r="E46" s="155">
        <v>2.85</v>
      </c>
      <c r="F46" s="155">
        <v>0</v>
      </c>
      <c r="G46" s="156">
        <f t="shared" si="12"/>
        <v>0</v>
      </c>
      <c r="O46" s="150">
        <v>2</v>
      </c>
      <c r="AA46" s="123">
        <v>12</v>
      </c>
      <c r="AB46" s="123">
        <v>0</v>
      </c>
      <c r="AC46" s="123">
        <v>31</v>
      </c>
      <c r="AZ46" s="123">
        <v>2</v>
      </c>
      <c r="BA46" s="123">
        <f t="shared" si="13"/>
        <v>0</v>
      </c>
      <c r="BB46" s="123">
        <f t="shared" si="14"/>
        <v>0</v>
      </c>
      <c r="BC46" s="123">
        <f t="shared" si="15"/>
        <v>0</v>
      </c>
      <c r="BD46" s="123">
        <f t="shared" si="16"/>
        <v>0</v>
      </c>
      <c r="BE46" s="123">
        <f t="shared" si="17"/>
        <v>0</v>
      </c>
      <c r="CZ46" s="123">
        <v>0</v>
      </c>
    </row>
    <row r="47" spans="1:104" ht="22.5">
      <c r="A47" s="151">
        <v>32</v>
      </c>
      <c r="B47" s="152" t="s">
        <v>145</v>
      </c>
      <c r="C47" s="153" t="s">
        <v>146</v>
      </c>
      <c r="D47" s="154" t="s">
        <v>121</v>
      </c>
      <c r="E47" s="155">
        <v>61.1</v>
      </c>
      <c r="F47" s="155">
        <v>0</v>
      </c>
      <c r="G47" s="156">
        <f t="shared" si="12"/>
        <v>0</v>
      </c>
      <c r="O47" s="150">
        <v>2</v>
      </c>
      <c r="AA47" s="123">
        <v>12</v>
      </c>
      <c r="AB47" s="123">
        <v>0</v>
      </c>
      <c r="AC47" s="123">
        <v>32</v>
      </c>
      <c r="AZ47" s="123">
        <v>2</v>
      </c>
      <c r="BA47" s="123">
        <f t="shared" si="13"/>
        <v>0</v>
      </c>
      <c r="BB47" s="123">
        <f t="shared" si="14"/>
        <v>0</v>
      </c>
      <c r="BC47" s="123">
        <f t="shared" si="15"/>
        <v>0</v>
      </c>
      <c r="BD47" s="123">
        <f t="shared" si="16"/>
        <v>0</v>
      </c>
      <c r="BE47" s="123">
        <f t="shared" si="17"/>
        <v>0</v>
      </c>
      <c r="CZ47" s="123">
        <v>0.00284</v>
      </c>
    </row>
    <row r="48" spans="1:104" ht="22.5">
      <c r="A48" s="151">
        <v>33</v>
      </c>
      <c r="B48" s="152" t="s">
        <v>147</v>
      </c>
      <c r="C48" s="153" t="s">
        <v>148</v>
      </c>
      <c r="D48" s="154" t="s">
        <v>121</v>
      </c>
      <c r="E48" s="155">
        <v>23.4</v>
      </c>
      <c r="F48" s="155">
        <v>0</v>
      </c>
      <c r="G48" s="156">
        <f t="shared" si="12"/>
        <v>0</v>
      </c>
      <c r="O48" s="150">
        <v>2</v>
      </c>
      <c r="AA48" s="123">
        <v>12</v>
      </c>
      <c r="AB48" s="123">
        <v>0</v>
      </c>
      <c r="AC48" s="123">
        <v>33</v>
      </c>
      <c r="AZ48" s="123">
        <v>2</v>
      </c>
      <c r="BA48" s="123">
        <f t="shared" si="13"/>
        <v>0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</v>
      </c>
    </row>
    <row r="49" spans="1:104" ht="22.5">
      <c r="A49" s="151">
        <v>34</v>
      </c>
      <c r="B49" s="152" t="s">
        <v>149</v>
      </c>
      <c r="C49" s="153" t="s">
        <v>150</v>
      </c>
      <c r="D49" s="154" t="s">
        <v>121</v>
      </c>
      <c r="E49" s="155">
        <v>199</v>
      </c>
      <c r="F49" s="155">
        <v>0</v>
      </c>
      <c r="G49" s="156">
        <f t="shared" si="12"/>
        <v>0</v>
      </c>
      <c r="O49" s="150">
        <v>2</v>
      </c>
      <c r="AA49" s="123">
        <v>12</v>
      </c>
      <c r="AB49" s="123">
        <v>0</v>
      </c>
      <c r="AC49" s="123">
        <v>34</v>
      </c>
      <c r="AZ49" s="123">
        <v>2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0.0018</v>
      </c>
    </row>
    <row r="50" spans="1:104" ht="12.75">
      <c r="A50" s="151">
        <v>35</v>
      </c>
      <c r="B50" s="152" t="s">
        <v>151</v>
      </c>
      <c r="C50" s="153" t="s">
        <v>152</v>
      </c>
      <c r="D50" s="154" t="s">
        <v>121</v>
      </c>
      <c r="E50" s="155">
        <v>116</v>
      </c>
      <c r="F50" s="155">
        <v>0</v>
      </c>
      <c r="G50" s="156">
        <f t="shared" si="12"/>
        <v>0</v>
      </c>
      <c r="O50" s="150">
        <v>2</v>
      </c>
      <c r="AA50" s="123">
        <v>12</v>
      </c>
      <c r="AB50" s="123">
        <v>0</v>
      </c>
      <c r="AC50" s="123">
        <v>35</v>
      </c>
      <c r="AZ50" s="123">
        <v>2</v>
      </c>
      <c r="BA50" s="123">
        <f t="shared" si="13"/>
        <v>0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0.00412</v>
      </c>
    </row>
    <row r="51" spans="1:104" ht="22.5">
      <c r="A51" s="151">
        <v>36</v>
      </c>
      <c r="B51" s="152" t="s">
        <v>153</v>
      </c>
      <c r="C51" s="153" t="s">
        <v>154</v>
      </c>
      <c r="D51" s="154" t="s">
        <v>121</v>
      </c>
      <c r="E51" s="155">
        <v>78</v>
      </c>
      <c r="F51" s="155">
        <v>0</v>
      </c>
      <c r="G51" s="156">
        <f t="shared" si="12"/>
        <v>0</v>
      </c>
      <c r="O51" s="150">
        <v>2</v>
      </c>
      <c r="AA51" s="123">
        <v>12</v>
      </c>
      <c r="AB51" s="123">
        <v>0</v>
      </c>
      <c r="AC51" s="123">
        <v>36</v>
      </c>
      <c r="AZ51" s="123">
        <v>2</v>
      </c>
      <c r="BA51" s="123">
        <f t="shared" si="13"/>
        <v>0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0.00364</v>
      </c>
    </row>
    <row r="52" spans="1:104" ht="22.5">
      <c r="A52" s="151">
        <v>37</v>
      </c>
      <c r="B52" s="152" t="s">
        <v>155</v>
      </c>
      <c r="C52" s="153" t="s">
        <v>156</v>
      </c>
      <c r="D52" s="154" t="s">
        <v>66</v>
      </c>
      <c r="E52" s="155">
        <v>14</v>
      </c>
      <c r="F52" s="155">
        <v>0</v>
      </c>
      <c r="G52" s="156">
        <f t="shared" si="12"/>
        <v>0</v>
      </c>
      <c r="O52" s="150">
        <v>2</v>
      </c>
      <c r="AA52" s="123">
        <v>12</v>
      </c>
      <c r="AB52" s="123">
        <v>0</v>
      </c>
      <c r="AC52" s="123">
        <v>37</v>
      </c>
      <c r="AZ52" s="123">
        <v>2</v>
      </c>
      <c r="BA52" s="123">
        <f t="shared" si="13"/>
        <v>0</v>
      </c>
      <c r="BB52" s="123">
        <f t="shared" si="14"/>
        <v>0</v>
      </c>
      <c r="BC52" s="123">
        <f t="shared" si="15"/>
        <v>0</v>
      </c>
      <c r="BD52" s="123">
        <f t="shared" si="16"/>
        <v>0</v>
      </c>
      <c r="BE52" s="123">
        <f t="shared" si="17"/>
        <v>0</v>
      </c>
      <c r="CZ52" s="123">
        <v>0</v>
      </c>
    </row>
    <row r="53" spans="1:104" ht="22.5">
      <c r="A53" s="151">
        <v>38</v>
      </c>
      <c r="B53" s="152" t="s">
        <v>157</v>
      </c>
      <c r="C53" s="153" t="s">
        <v>158</v>
      </c>
      <c r="D53" s="154" t="s">
        <v>121</v>
      </c>
      <c r="E53" s="155">
        <v>308</v>
      </c>
      <c r="F53" s="155">
        <v>0</v>
      </c>
      <c r="G53" s="156">
        <f t="shared" si="12"/>
        <v>0</v>
      </c>
      <c r="O53" s="150">
        <v>2</v>
      </c>
      <c r="AA53" s="123">
        <v>12</v>
      </c>
      <c r="AB53" s="123">
        <v>0</v>
      </c>
      <c r="AC53" s="123">
        <v>38</v>
      </c>
      <c r="AZ53" s="123">
        <v>2</v>
      </c>
      <c r="BA53" s="123">
        <f t="shared" si="13"/>
        <v>0</v>
      </c>
      <c r="BB53" s="123">
        <f t="shared" si="14"/>
        <v>0</v>
      </c>
      <c r="BC53" s="123">
        <f t="shared" si="15"/>
        <v>0</v>
      </c>
      <c r="BD53" s="123">
        <f t="shared" si="16"/>
        <v>0</v>
      </c>
      <c r="BE53" s="123">
        <f t="shared" si="17"/>
        <v>0</v>
      </c>
      <c r="CZ53" s="123">
        <v>0.00344</v>
      </c>
    </row>
    <row r="54" spans="1:104" ht="22.5">
      <c r="A54" s="151">
        <v>39</v>
      </c>
      <c r="B54" s="152" t="s">
        <v>159</v>
      </c>
      <c r="C54" s="153" t="s">
        <v>160</v>
      </c>
      <c r="D54" s="154" t="s">
        <v>121</v>
      </c>
      <c r="E54" s="155">
        <v>129</v>
      </c>
      <c r="F54" s="155">
        <v>0</v>
      </c>
      <c r="G54" s="156">
        <f t="shared" si="12"/>
        <v>0</v>
      </c>
      <c r="O54" s="150">
        <v>2</v>
      </c>
      <c r="AA54" s="123">
        <v>12</v>
      </c>
      <c r="AB54" s="123">
        <v>0</v>
      </c>
      <c r="AC54" s="123">
        <v>39</v>
      </c>
      <c r="AZ54" s="123">
        <v>2</v>
      </c>
      <c r="BA54" s="123">
        <f t="shared" si="13"/>
        <v>0</v>
      </c>
      <c r="BB54" s="123">
        <f t="shared" si="14"/>
        <v>0</v>
      </c>
      <c r="BC54" s="123">
        <f t="shared" si="15"/>
        <v>0</v>
      </c>
      <c r="BD54" s="123">
        <f t="shared" si="16"/>
        <v>0</v>
      </c>
      <c r="BE54" s="123">
        <f t="shared" si="17"/>
        <v>0</v>
      </c>
      <c r="CZ54" s="123">
        <v>0.00511</v>
      </c>
    </row>
    <row r="55" spans="1:104" ht="22.5">
      <c r="A55" s="151">
        <v>40</v>
      </c>
      <c r="B55" s="152" t="s">
        <v>161</v>
      </c>
      <c r="C55" s="153" t="s">
        <v>162</v>
      </c>
      <c r="D55" s="154" t="s">
        <v>121</v>
      </c>
      <c r="E55" s="155">
        <v>102</v>
      </c>
      <c r="F55" s="155">
        <v>0</v>
      </c>
      <c r="G55" s="156">
        <f t="shared" si="12"/>
        <v>0</v>
      </c>
      <c r="O55" s="150">
        <v>2</v>
      </c>
      <c r="AA55" s="123">
        <v>12</v>
      </c>
      <c r="AB55" s="123">
        <v>0</v>
      </c>
      <c r="AC55" s="123">
        <v>40</v>
      </c>
      <c r="AZ55" s="123">
        <v>2</v>
      </c>
      <c r="BA55" s="123">
        <f t="shared" si="13"/>
        <v>0</v>
      </c>
      <c r="BB55" s="123">
        <f t="shared" si="14"/>
        <v>0</v>
      </c>
      <c r="BC55" s="123">
        <f t="shared" si="15"/>
        <v>0</v>
      </c>
      <c r="BD55" s="123">
        <f t="shared" si="16"/>
        <v>0</v>
      </c>
      <c r="BE55" s="123">
        <f t="shared" si="17"/>
        <v>0</v>
      </c>
      <c r="CZ55" s="123">
        <v>0.00378</v>
      </c>
    </row>
    <row r="56" spans="1:104" ht="22.5">
      <c r="A56" s="151">
        <v>41</v>
      </c>
      <c r="B56" s="152" t="s">
        <v>163</v>
      </c>
      <c r="C56" s="153" t="s">
        <v>164</v>
      </c>
      <c r="D56" s="154" t="s">
        <v>121</v>
      </c>
      <c r="E56" s="155">
        <v>91</v>
      </c>
      <c r="F56" s="155">
        <v>0</v>
      </c>
      <c r="G56" s="156">
        <f t="shared" si="12"/>
        <v>0</v>
      </c>
      <c r="O56" s="150">
        <v>2</v>
      </c>
      <c r="AA56" s="123">
        <v>12</v>
      </c>
      <c r="AB56" s="123">
        <v>0</v>
      </c>
      <c r="AC56" s="123">
        <v>41</v>
      </c>
      <c r="AZ56" s="123">
        <v>2</v>
      </c>
      <c r="BA56" s="123">
        <f t="shared" si="13"/>
        <v>0</v>
      </c>
      <c r="BB56" s="123">
        <f t="shared" si="14"/>
        <v>0</v>
      </c>
      <c r="BC56" s="123">
        <f t="shared" si="15"/>
        <v>0</v>
      </c>
      <c r="BD56" s="123">
        <f t="shared" si="16"/>
        <v>0</v>
      </c>
      <c r="BE56" s="123">
        <f t="shared" si="17"/>
        <v>0</v>
      </c>
      <c r="CZ56" s="123">
        <v>0.00346</v>
      </c>
    </row>
    <row r="57" spans="1:104" ht="22.5">
      <c r="A57" s="151">
        <v>42</v>
      </c>
      <c r="B57" s="152" t="s">
        <v>165</v>
      </c>
      <c r="C57" s="153" t="s">
        <v>166</v>
      </c>
      <c r="D57" s="154" t="s">
        <v>104</v>
      </c>
      <c r="E57" s="155">
        <v>11</v>
      </c>
      <c r="F57" s="155">
        <v>0</v>
      </c>
      <c r="G57" s="156">
        <f t="shared" si="12"/>
        <v>0</v>
      </c>
      <c r="O57" s="150">
        <v>2</v>
      </c>
      <c r="AA57" s="123">
        <v>12</v>
      </c>
      <c r="AB57" s="123">
        <v>0</v>
      </c>
      <c r="AC57" s="123">
        <v>42</v>
      </c>
      <c r="AZ57" s="123">
        <v>2</v>
      </c>
      <c r="BA57" s="123">
        <f t="shared" si="13"/>
        <v>0</v>
      </c>
      <c r="BB57" s="123">
        <f t="shared" si="14"/>
        <v>0</v>
      </c>
      <c r="BC57" s="123">
        <f t="shared" si="15"/>
        <v>0</v>
      </c>
      <c r="BD57" s="123">
        <f t="shared" si="16"/>
        <v>0</v>
      </c>
      <c r="BE57" s="123">
        <f t="shared" si="17"/>
        <v>0</v>
      </c>
      <c r="CZ57" s="123">
        <v>0.01459</v>
      </c>
    </row>
    <row r="58" spans="1:104" ht="22.5">
      <c r="A58" s="151">
        <v>43</v>
      </c>
      <c r="B58" s="152" t="s">
        <v>167</v>
      </c>
      <c r="C58" s="153" t="s">
        <v>168</v>
      </c>
      <c r="D58" s="154" t="s">
        <v>121</v>
      </c>
      <c r="E58" s="155">
        <v>39</v>
      </c>
      <c r="F58" s="155">
        <v>0</v>
      </c>
      <c r="G58" s="156">
        <f t="shared" si="12"/>
        <v>0</v>
      </c>
      <c r="O58" s="150">
        <v>2</v>
      </c>
      <c r="AA58" s="123">
        <v>12</v>
      </c>
      <c r="AB58" s="123">
        <v>0</v>
      </c>
      <c r="AC58" s="123">
        <v>43</v>
      </c>
      <c r="AZ58" s="123">
        <v>2</v>
      </c>
      <c r="BA58" s="123">
        <f t="shared" si="13"/>
        <v>0</v>
      </c>
      <c r="BB58" s="123">
        <f t="shared" si="14"/>
        <v>0</v>
      </c>
      <c r="BC58" s="123">
        <f t="shared" si="15"/>
        <v>0</v>
      </c>
      <c r="BD58" s="123">
        <f t="shared" si="16"/>
        <v>0</v>
      </c>
      <c r="BE58" s="123">
        <f t="shared" si="17"/>
        <v>0</v>
      </c>
      <c r="CZ58" s="123">
        <v>0.00661</v>
      </c>
    </row>
    <row r="59" spans="1:104" ht="12.75">
      <c r="A59" s="151">
        <v>44</v>
      </c>
      <c r="B59" s="152" t="s">
        <v>169</v>
      </c>
      <c r="C59" s="153" t="s">
        <v>170</v>
      </c>
      <c r="D59" s="154" t="s">
        <v>82</v>
      </c>
      <c r="E59" s="155">
        <v>3</v>
      </c>
      <c r="F59" s="155">
        <v>0</v>
      </c>
      <c r="G59" s="156">
        <f t="shared" si="12"/>
        <v>0</v>
      </c>
      <c r="O59" s="150">
        <v>2</v>
      </c>
      <c r="AA59" s="123">
        <v>12</v>
      </c>
      <c r="AB59" s="123">
        <v>0</v>
      </c>
      <c r="AC59" s="123">
        <v>44</v>
      </c>
      <c r="AZ59" s="123">
        <v>2</v>
      </c>
      <c r="BA59" s="123">
        <f t="shared" si="13"/>
        <v>0</v>
      </c>
      <c r="BB59" s="123">
        <f t="shared" si="14"/>
        <v>0</v>
      </c>
      <c r="BC59" s="123">
        <f t="shared" si="15"/>
        <v>0</v>
      </c>
      <c r="BD59" s="123">
        <f t="shared" si="16"/>
        <v>0</v>
      </c>
      <c r="BE59" s="123">
        <f t="shared" si="17"/>
        <v>0</v>
      </c>
      <c r="CZ59" s="123">
        <v>0.01021</v>
      </c>
    </row>
    <row r="60" spans="1:104" ht="12.75">
      <c r="A60" s="151">
        <v>45</v>
      </c>
      <c r="B60" s="152" t="s">
        <v>171</v>
      </c>
      <c r="C60" s="153" t="s">
        <v>172</v>
      </c>
      <c r="D60" s="154" t="s">
        <v>121</v>
      </c>
      <c r="E60" s="155">
        <v>39</v>
      </c>
      <c r="F60" s="155">
        <v>0</v>
      </c>
      <c r="G60" s="156">
        <f t="shared" si="12"/>
        <v>0</v>
      </c>
      <c r="O60" s="150">
        <v>2</v>
      </c>
      <c r="AA60" s="123">
        <v>12</v>
      </c>
      <c r="AB60" s="123">
        <v>0</v>
      </c>
      <c r="AC60" s="123">
        <v>45</v>
      </c>
      <c r="AZ60" s="123">
        <v>2</v>
      </c>
      <c r="BA60" s="123">
        <f t="shared" si="13"/>
        <v>0</v>
      </c>
      <c r="BB60" s="123">
        <f t="shared" si="14"/>
        <v>0</v>
      </c>
      <c r="BC60" s="123">
        <f t="shared" si="15"/>
        <v>0</v>
      </c>
      <c r="BD60" s="123">
        <f t="shared" si="16"/>
        <v>0</v>
      </c>
      <c r="BE60" s="123">
        <f t="shared" si="17"/>
        <v>0</v>
      </c>
      <c r="CZ60" s="123">
        <v>0</v>
      </c>
    </row>
    <row r="61" spans="1:104" ht="12.75">
      <c r="A61" s="151">
        <v>46</v>
      </c>
      <c r="B61" s="152" t="s">
        <v>173</v>
      </c>
      <c r="C61" s="153" t="s">
        <v>174</v>
      </c>
      <c r="D61" s="154" t="s">
        <v>82</v>
      </c>
      <c r="E61" s="155">
        <v>9.24</v>
      </c>
      <c r="F61" s="155">
        <v>0</v>
      </c>
      <c r="G61" s="156">
        <f t="shared" si="12"/>
        <v>0</v>
      </c>
      <c r="O61" s="150">
        <v>2</v>
      </c>
      <c r="AA61" s="123">
        <v>12</v>
      </c>
      <c r="AB61" s="123">
        <v>0</v>
      </c>
      <c r="AC61" s="123">
        <v>46</v>
      </c>
      <c r="AZ61" s="123">
        <v>2</v>
      </c>
      <c r="BA61" s="123">
        <f t="shared" si="13"/>
        <v>0</v>
      </c>
      <c r="BB61" s="123">
        <f t="shared" si="14"/>
        <v>0</v>
      </c>
      <c r="BC61" s="123">
        <f t="shared" si="15"/>
        <v>0</v>
      </c>
      <c r="BD61" s="123">
        <f t="shared" si="16"/>
        <v>0</v>
      </c>
      <c r="BE61" s="123">
        <f t="shared" si="17"/>
        <v>0</v>
      </c>
      <c r="CZ61" s="123">
        <v>0</v>
      </c>
    </row>
    <row r="62" spans="1:104" ht="22.5">
      <c r="A62" s="151">
        <v>47</v>
      </c>
      <c r="B62" s="152" t="s">
        <v>175</v>
      </c>
      <c r="C62" s="153" t="s">
        <v>176</v>
      </c>
      <c r="D62" s="154" t="s">
        <v>82</v>
      </c>
      <c r="E62" s="155">
        <v>9.24</v>
      </c>
      <c r="F62" s="155">
        <v>0</v>
      </c>
      <c r="G62" s="156">
        <f t="shared" si="12"/>
        <v>0</v>
      </c>
      <c r="O62" s="150">
        <v>2</v>
      </c>
      <c r="AA62" s="123">
        <v>12</v>
      </c>
      <c r="AB62" s="123">
        <v>0</v>
      </c>
      <c r="AC62" s="123">
        <v>47</v>
      </c>
      <c r="AZ62" s="123">
        <v>2</v>
      </c>
      <c r="BA62" s="123">
        <f t="shared" si="13"/>
        <v>0</v>
      </c>
      <c r="BB62" s="123">
        <f t="shared" si="14"/>
        <v>0</v>
      </c>
      <c r="BC62" s="123">
        <f t="shared" si="15"/>
        <v>0</v>
      </c>
      <c r="BD62" s="123">
        <f t="shared" si="16"/>
        <v>0</v>
      </c>
      <c r="BE62" s="123">
        <f t="shared" si="17"/>
        <v>0</v>
      </c>
      <c r="CZ62" s="123">
        <v>0.01941</v>
      </c>
    </row>
    <row r="63" spans="1:104" ht="12.75">
      <c r="A63" s="151">
        <v>48</v>
      </c>
      <c r="B63" s="152" t="s">
        <v>177</v>
      </c>
      <c r="C63" s="153" t="s">
        <v>178</v>
      </c>
      <c r="D63" s="154" t="s">
        <v>91</v>
      </c>
      <c r="E63" s="155">
        <v>4.307</v>
      </c>
      <c r="F63" s="155">
        <v>0</v>
      </c>
      <c r="G63" s="156">
        <f t="shared" si="12"/>
        <v>0</v>
      </c>
      <c r="O63" s="150">
        <v>2</v>
      </c>
      <c r="AA63" s="123">
        <v>12</v>
      </c>
      <c r="AB63" s="123">
        <v>0</v>
      </c>
      <c r="AC63" s="123">
        <v>48</v>
      </c>
      <c r="AZ63" s="123">
        <v>2</v>
      </c>
      <c r="BA63" s="123">
        <f t="shared" si="13"/>
        <v>0</v>
      </c>
      <c r="BB63" s="123">
        <f t="shared" si="14"/>
        <v>0</v>
      </c>
      <c r="BC63" s="123">
        <f t="shared" si="15"/>
        <v>0</v>
      </c>
      <c r="BD63" s="123">
        <f t="shared" si="16"/>
        <v>0</v>
      </c>
      <c r="BE63" s="123">
        <f t="shared" si="17"/>
        <v>0</v>
      </c>
      <c r="CZ63" s="123">
        <v>0</v>
      </c>
    </row>
    <row r="64" spans="1:57" ht="12.75">
      <c r="A64" s="157"/>
      <c r="B64" s="158" t="s">
        <v>67</v>
      </c>
      <c r="C64" s="159" t="str">
        <f>CONCATENATE(B39," ",C39)</f>
        <v>764 Konstrukce klempířské</v>
      </c>
      <c r="D64" s="157"/>
      <c r="E64" s="160"/>
      <c r="F64" s="160"/>
      <c r="G64" s="161">
        <f>SUM(G39:G63)</f>
        <v>0</v>
      </c>
      <c r="O64" s="150">
        <v>4</v>
      </c>
      <c r="BA64" s="162">
        <f>SUM(BA39:BA63)</f>
        <v>0</v>
      </c>
      <c r="BB64" s="162">
        <f>SUM(BB39:BB63)</f>
        <v>0</v>
      </c>
      <c r="BC64" s="162">
        <f>SUM(BC39:BC63)</f>
        <v>0</v>
      </c>
      <c r="BD64" s="162">
        <f>SUM(BD39:BD63)</f>
        <v>0</v>
      </c>
      <c r="BE64" s="162">
        <f>SUM(BE39:BE63)</f>
        <v>0</v>
      </c>
    </row>
    <row r="65" spans="1:15" ht="12.75">
      <c r="A65" s="143" t="s">
        <v>65</v>
      </c>
      <c r="B65" s="144" t="s">
        <v>179</v>
      </c>
      <c r="C65" s="145" t="s">
        <v>180</v>
      </c>
      <c r="D65" s="146"/>
      <c r="E65" s="147"/>
      <c r="F65" s="147"/>
      <c r="G65" s="148"/>
      <c r="H65" s="149"/>
      <c r="I65" s="149"/>
      <c r="O65" s="150">
        <v>1</v>
      </c>
    </row>
    <row r="66" spans="1:104" ht="12.75">
      <c r="A66" s="151">
        <v>49</v>
      </c>
      <c r="B66" s="152" t="s">
        <v>181</v>
      </c>
      <c r="C66" s="153" t="s">
        <v>182</v>
      </c>
      <c r="D66" s="154" t="s">
        <v>82</v>
      </c>
      <c r="E66" s="155">
        <v>1608</v>
      </c>
      <c r="F66" s="155">
        <v>0</v>
      </c>
      <c r="G66" s="156">
        <f aca="true" t="shared" si="18" ref="G66:G79">E66*F66</f>
        <v>0</v>
      </c>
      <c r="O66" s="150">
        <v>2</v>
      </c>
      <c r="AA66" s="123">
        <v>12</v>
      </c>
      <c r="AB66" s="123">
        <v>0</v>
      </c>
      <c r="AC66" s="123">
        <v>49</v>
      </c>
      <c r="AZ66" s="123">
        <v>2</v>
      </c>
      <c r="BA66" s="123">
        <f aca="true" t="shared" si="19" ref="BA66:BA79">IF(AZ66=1,G66,0)</f>
        <v>0</v>
      </c>
      <c r="BB66" s="123">
        <f aca="true" t="shared" si="20" ref="BB66:BB79">IF(AZ66=2,G66,0)</f>
        <v>0</v>
      </c>
      <c r="BC66" s="123">
        <f aca="true" t="shared" si="21" ref="BC66:BC79">IF(AZ66=3,G66,0)</f>
        <v>0</v>
      </c>
      <c r="BD66" s="123">
        <f aca="true" t="shared" si="22" ref="BD66:BD79">IF(AZ66=4,G66,0)</f>
        <v>0</v>
      </c>
      <c r="BE66" s="123">
        <f aca="true" t="shared" si="23" ref="BE66:BE79">IF(AZ66=5,G66,0)</f>
        <v>0</v>
      </c>
      <c r="CZ66" s="123">
        <v>0</v>
      </c>
    </row>
    <row r="67" spans="1:104" ht="12.75">
      <c r="A67" s="151">
        <v>50</v>
      </c>
      <c r="B67" s="152" t="s">
        <v>183</v>
      </c>
      <c r="C67" s="153" t="s">
        <v>184</v>
      </c>
      <c r="D67" s="154" t="s">
        <v>82</v>
      </c>
      <c r="E67" s="155">
        <v>160</v>
      </c>
      <c r="F67" s="155">
        <v>0</v>
      </c>
      <c r="G67" s="156">
        <f t="shared" si="18"/>
        <v>0</v>
      </c>
      <c r="O67" s="150">
        <v>2</v>
      </c>
      <c r="AA67" s="123">
        <v>12</v>
      </c>
      <c r="AB67" s="123">
        <v>0</v>
      </c>
      <c r="AC67" s="123">
        <v>50</v>
      </c>
      <c r="AZ67" s="123">
        <v>2</v>
      </c>
      <c r="BA67" s="123">
        <f t="shared" si="19"/>
        <v>0</v>
      </c>
      <c r="BB67" s="123">
        <f t="shared" si="20"/>
        <v>0</v>
      </c>
      <c r="BC67" s="123">
        <f t="shared" si="21"/>
        <v>0</v>
      </c>
      <c r="BD67" s="123">
        <f t="shared" si="22"/>
        <v>0</v>
      </c>
      <c r="BE67" s="123">
        <f t="shared" si="23"/>
        <v>0</v>
      </c>
      <c r="CZ67" s="123">
        <v>0</v>
      </c>
    </row>
    <row r="68" spans="1:104" ht="12.75">
      <c r="A68" s="151">
        <v>51</v>
      </c>
      <c r="B68" s="152" t="s">
        <v>185</v>
      </c>
      <c r="C68" s="153" t="s">
        <v>186</v>
      </c>
      <c r="D68" s="154" t="s">
        <v>121</v>
      </c>
      <c r="E68" s="155">
        <v>154</v>
      </c>
      <c r="F68" s="155">
        <v>0</v>
      </c>
      <c r="G68" s="156">
        <f t="shared" si="18"/>
        <v>0</v>
      </c>
      <c r="O68" s="150">
        <v>2</v>
      </c>
      <c r="AA68" s="123">
        <v>12</v>
      </c>
      <c r="AB68" s="123">
        <v>0</v>
      </c>
      <c r="AC68" s="123">
        <v>51</v>
      </c>
      <c r="AZ68" s="123">
        <v>2</v>
      </c>
      <c r="BA68" s="123">
        <f t="shared" si="19"/>
        <v>0</v>
      </c>
      <c r="BB68" s="123">
        <f t="shared" si="20"/>
        <v>0</v>
      </c>
      <c r="BC68" s="123">
        <f t="shared" si="21"/>
        <v>0</v>
      </c>
      <c r="BD68" s="123">
        <f t="shared" si="22"/>
        <v>0</v>
      </c>
      <c r="BE68" s="123">
        <f t="shared" si="23"/>
        <v>0</v>
      </c>
      <c r="CZ68" s="123">
        <v>0.00021</v>
      </c>
    </row>
    <row r="69" spans="1:104" ht="12.75">
      <c r="A69" s="151">
        <v>52</v>
      </c>
      <c r="B69" s="152" t="s">
        <v>187</v>
      </c>
      <c r="C69" s="153" t="s">
        <v>188</v>
      </c>
      <c r="D69" s="154" t="s">
        <v>82</v>
      </c>
      <c r="E69" s="155">
        <v>1608</v>
      </c>
      <c r="F69" s="155">
        <v>0</v>
      </c>
      <c r="G69" s="156">
        <f t="shared" si="18"/>
        <v>0</v>
      </c>
      <c r="O69" s="150">
        <v>2</v>
      </c>
      <c r="AA69" s="123">
        <v>12</v>
      </c>
      <c r="AB69" s="123">
        <v>0</v>
      </c>
      <c r="AC69" s="123">
        <v>52</v>
      </c>
      <c r="AZ69" s="123">
        <v>2</v>
      </c>
      <c r="BA69" s="123">
        <f t="shared" si="19"/>
        <v>0</v>
      </c>
      <c r="BB69" s="123">
        <f t="shared" si="20"/>
        <v>0</v>
      </c>
      <c r="BC69" s="123">
        <f t="shared" si="21"/>
        <v>0</v>
      </c>
      <c r="BD69" s="123">
        <f t="shared" si="22"/>
        <v>0</v>
      </c>
      <c r="BE69" s="123">
        <f t="shared" si="23"/>
        <v>0</v>
      </c>
      <c r="CZ69" s="123">
        <v>0</v>
      </c>
    </row>
    <row r="70" spans="1:104" ht="12.75">
      <c r="A70" s="151">
        <v>53</v>
      </c>
      <c r="B70" s="152" t="s">
        <v>189</v>
      </c>
      <c r="C70" s="153" t="s">
        <v>190</v>
      </c>
      <c r="D70" s="154" t="s">
        <v>104</v>
      </c>
      <c r="E70" s="155">
        <v>8</v>
      </c>
      <c r="F70" s="155">
        <v>0</v>
      </c>
      <c r="G70" s="156">
        <f t="shared" si="18"/>
        <v>0</v>
      </c>
      <c r="O70" s="150">
        <v>2</v>
      </c>
      <c r="AA70" s="123">
        <v>12</v>
      </c>
      <c r="AB70" s="123">
        <v>0</v>
      </c>
      <c r="AC70" s="123">
        <v>53</v>
      </c>
      <c r="AZ70" s="123">
        <v>2</v>
      </c>
      <c r="BA70" s="123">
        <f t="shared" si="19"/>
        <v>0</v>
      </c>
      <c r="BB70" s="123">
        <f t="shared" si="20"/>
        <v>0</v>
      </c>
      <c r="BC70" s="123">
        <f t="shared" si="21"/>
        <v>0</v>
      </c>
      <c r="BD70" s="123">
        <f t="shared" si="22"/>
        <v>0</v>
      </c>
      <c r="BE70" s="123">
        <f t="shared" si="23"/>
        <v>0</v>
      </c>
      <c r="CZ70" s="123">
        <v>0.00663</v>
      </c>
    </row>
    <row r="71" spans="1:104" ht="22.5">
      <c r="A71" s="151">
        <v>54</v>
      </c>
      <c r="B71" s="152" t="s">
        <v>191</v>
      </c>
      <c r="C71" s="153" t="s">
        <v>216</v>
      </c>
      <c r="D71" s="154" t="s">
        <v>66</v>
      </c>
      <c r="E71" s="155">
        <v>1</v>
      </c>
      <c r="F71" s="155">
        <v>0</v>
      </c>
      <c r="G71" s="156">
        <f t="shared" si="18"/>
        <v>0</v>
      </c>
      <c r="O71" s="150">
        <v>2</v>
      </c>
      <c r="AA71" s="123">
        <v>12</v>
      </c>
      <c r="AB71" s="123">
        <v>0</v>
      </c>
      <c r="AC71" s="123">
        <v>54</v>
      </c>
      <c r="AZ71" s="123">
        <v>2</v>
      </c>
      <c r="BA71" s="123">
        <f t="shared" si="19"/>
        <v>0</v>
      </c>
      <c r="BB71" s="123">
        <f t="shared" si="20"/>
        <v>0</v>
      </c>
      <c r="BC71" s="123">
        <f t="shared" si="21"/>
        <v>0</v>
      </c>
      <c r="BD71" s="123">
        <f t="shared" si="22"/>
        <v>0</v>
      </c>
      <c r="BE71" s="123">
        <f t="shared" si="23"/>
        <v>0</v>
      </c>
      <c r="CZ71" s="123">
        <v>0</v>
      </c>
    </row>
    <row r="72" spans="1:104" ht="22.5">
      <c r="A72" s="151">
        <v>55</v>
      </c>
      <c r="B72" s="152" t="s">
        <v>192</v>
      </c>
      <c r="C72" s="153" t="s">
        <v>193</v>
      </c>
      <c r="D72" s="154" t="s">
        <v>82</v>
      </c>
      <c r="E72" s="155">
        <v>1178</v>
      </c>
      <c r="F72" s="155">
        <v>0</v>
      </c>
      <c r="G72" s="156">
        <f t="shared" si="18"/>
        <v>0</v>
      </c>
      <c r="O72" s="150">
        <v>2</v>
      </c>
      <c r="AA72" s="123">
        <v>12</v>
      </c>
      <c r="AB72" s="123">
        <v>0</v>
      </c>
      <c r="AC72" s="123">
        <v>55</v>
      </c>
      <c r="AZ72" s="123">
        <v>2</v>
      </c>
      <c r="BA72" s="123">
        <f t="shared" si="19"/>
        <v>0</v>
      </c>
      <c r="BB72" s="123">
        <f t="shared" si="20"/>
        <v>0</v>
      </c>
      <c r="BC72" s="123">
        <f t="shared" si="21"/>
        <v>0</v>
      </c>
      <c r="BD72" s="123">
        <f t="shared" si="22"/>
        <v>0</v>
      </c>
      <c r="BE72" s="123">
        <f t="shared" si="23"/>
        <v>0</v>
      </c>
      <c r="CZ72" s="123">
        <v>0.0644</v>
      </c>
    </row>
    <row r="73" spans="1:104" ht="22.5">
      <c r="A73" s="151">
        <v>56</v>
      </c>
      <c r="B73" s="152" t="s">
        <v>194</v>
      </c>
      <c r="C73" s="153" t="s">
        <v>195</v>
      </c>
      <c r="D73" s="154" t="s">
        <v>82</v>
      </c>
      <c r="E73" s="155">
        <v>430</v>
      </c>
      <c r="F73" s="155">
        <v>0</v>
      </c>
      <c r="G73" s="156">
        <f t="shared" si="18"/>
        <v>0</v>
      </c>
      <c r="O73" s="150">
        <v>2</v>
      </c>
      <c r="AA73" s="123">
        <v>12</v>
      </c>
      <c r="AB73" s="123">
        <v>0</v>
      </c>
      <c r="AC73" s="123">
        <v>56</v>
      </c>
      <c r="AZ73" s="123">
        <v>2</v>
      </c>
      <c r="BA73" s="123">
        <f t="shared" si="19"/>
        <v>0</v>
      </c>
      <c r="BB73" s="123">
        <f t="shared" si="20"/>
        <v>0</v>
      </c>
      <c r="BC73" s="123">
        <f t="shared" si="21"/>
        <v>0</v>
      </c>
      <c r="BD73" s="123">
        <f t="shared" si="22"/>
        <v>0</v>
      </c>
      <c r="BE73" s="123">
        <f t="shared" si="23"/>
        <v>0</v>
      </c>
      <c r="CZ73" s="123">
        <v>0.05864</v>
      </c>
    </row>
    <row r="74" spans="1:104" ht="12.75">
      <c r="A74" s="151">
        <v>57</v>
      </c>
      <c r="B74" s="152" t="s">
        <v>196</v>
      </c>
      <c r="C74" s="153" t="s">
        <v>197</v>
      </c>
      <c r="D74" s="154" t="s">
        <v>121</v>
      </c>
      <c r="E74" s="155">
        <v>272</v>
      </c>
      <c r="F74" s="155">
        <v>0</v>
      </c>
      <c r="G74" s="156">
        <f t="shared" si="18"/>
        <v>0</v>
      </c>
      <c r="O74" s="150">
        <v>2</v>
      </c>
      <c r="AA74" s="123">
        <v>12</v>
      </c>
      <c r="AB74" s="123">
        <v>0</v>
      </c>
      <c r="AC74" s="123">
        <v>57</v>
      </c>
      <c r="AZ74" s="123">
        <v>2</v>
      </c>
      <c r="BA74" s="123">
        <f t="shared" si="19"/>
        <v>0</v>
      </c>
      <c r="BB74" s="123">
        <f t="shared" si="20"/>
        <v>0</v>
      </c>
      <c r="BC74" s="123">
        <f t="shared" si="21"/>
        <v>0</v>
      </c>
      <c r="BD74" s="123">
        <f t="shared" si="22"/>
        <v>0</v>
      </c>
      <c r="BE74" s="123">
        <f t="shared" si="23"/>
        <v>0</v>
      </c>
      <c r="CZ74" s="123">
        <v>0</v>
      </c>
    </row>
    <row r="75" spans="1:104" ht="12.75">
      <c r="A75" s="151">
        <v>58</v>
      </c>
      <c r="B75" s="152" t="s">
        <v>198</v>
      </c>
      <c r="C75" s="153" t="s">
        <v>199</v>
      </c>
      <c r="D75" s="154" t="s">
        <v>82</v>
      </c>
      <c r="E75" s="155">
        <v>1408</v>
      </c>
      <c r="F75" s="155">
        <v>0</v>
      </c>
      <c r="G75" s="156">
        <f t="shared" si="18"/>
        <v>0</v>
      </c>
      <c r="O75" s="150">
        <v>2</v>
      </c>
      <c r="AA75" s="123">
        <v>12</v>
      </c>
      <c r="AB75" s="123">
        <v>0</v>
      </c>
      <c r="AC75" s="123">
        <v>58</v>
      </c>
      <c r="AZ75" s="123">
        <v>2</v>
      </c>
      <c r="BA75" s="123">
        <f t="shared" si="19"/>
        <v>0</v>
      </c>
      <c r="BB75" s="123">
        <f t="shared" si="20"/>
        <v>0</v>
      </c>
      <c r="BC75" s="123">
        <f t="shared" si="21"/>
        <v>0</v>
      </c>
      <c r="BD75" s="123">
        <f t="shared" si="22"/>
        <v>0</v>
      </c>
      <c r="BE75" s="123">
        <f t="shared" si="23"/>
        <v>0</v>
      </c>
      <c r="CZ75" s="123">
        <v>0.00045</v>
      </c>
    </row>
    <row r="76" spans="1:104" ht="22.5">
      <c r="A76" s="151">
        <v>59</v>
      </c>
      <c r="B76" s="152" t="s">
        <v>200</v>
      </c>
      <c r="C76" s="153" t="s">
        <v>201</v>
      </c>
      <c r="D76" s="154" t="s">
        <v>82</v>
      </c>
      <c r="E76" s="155">
        <v>200</v>
      </c>
      <c r="F76" s="155">
        <v>0</v>
      </c>
      <c r="G76" s="156">
        <f t="shared" si="18"/>
        <v>0</v>
      </c>
      <c r="O76" s="150">
        <v>2</v>
      </c>
      <c r="AA76" s="123">
        <v>12</v>
      </c>
      <c r="AB76" s="123">
        <v>0</v>
      </c>
      <c r="AC76" s="123">
        <v>59</v>
      </c>
      <c r="AZ76" s="123">
        <v>2</v>
      </c>
      <c r="BA76" s="123">
        <f t="shared" si="19"/>
        <v>0</v>
      </c>
      <c r="BB76" s="123">
        <f t="shared" si="20"/>
        <v>0</v>
      </c>
      <c r="BC76" s="123">
        <f t="shared" si="21"/>
        <v>0</v>
      </c>
      <c r="BD76" s="123">
        <f t="shared" si="22"/>
        <v>0</v>
      </c>
      <c r="BE76" s="123">
        <f t="shared" si="23"/>
        <v>0</v>
      </c>
      <c r="CZ76" s="123">
        <v>0.00017</v>
      </c>
    </row>
    <row r="77" spans="1:104" ht="12.75">
      <c r="A77" s="151">
        <v>60</v>
      </c>
      <c r="B77" s="152" t="s">
        <v>202</v>
      </c>
      <c r="C77" s="153" t="s">
        <v>203</v>
      </c>
      <c r="D77" s="154" t="s">
        <v>82</v>
      </c>
      <c r="E77" s="155">
        <v>230</v>
      </c>
      <c r="F77" s="155">
        <v>0</v>
      </c>
      <c r="G77" s="156">
        <f t="shared" si="18"/>
        <v>0</v>
      </c>
      <c r="O77" s="150">
        <v>2</v>
      </c>
      <c r="AA77" s="123">
        <v>12</v>
      </c>
      <c r="AB77" s="123">
        <v>1</v>
      </c>
      <c r="AC77" s="123">
        <v>60</v>
      </c>
      <c r="AZ77" s="123">
        <v>2</v>
      </c>
      <c r="BA77" s="123">
        <f t="shared" si="19"/>
        <v>0</v>
      </c>
      <c r="BB77" s="123">
        <f t="shared" si="20"/>
        <v>0</v>
      </c>
      <c r="BC77" s="123">
        <f t="shared" si="21"/>
        <v>0</v>
      </c>
      <c r="BD77" s="123">
        <f t="shared" si="22"/>
        <v>0</v>
      </c>
      <c r="BE77" s="123">
        <f t="shared" si="23"/>
        <v>0</v>
      </c>
      <c r="CZ77" s="123">
        <v>0.0044</v>
      </c>
    </row>
    <row r="78" spans="1:104" ht="12.75">
      <c r="A78" s="151">
        <v>61</v>
      </c>
      <c r="B78" s="152" t="s">
        <v>204</v>
      </c>
      <c r="C78" s="153" t="s">
        <v>205</v>
      </c>
      <c r="D78" s="154" t="s">
        <v>82</v>
      </c>
      <c r="E78" s="155">
        <v>1620</v>
      </c>
      <c r="F78" s="155">
        <v>0</v>
      </c>
      <c r="G78" s="156">
        <f t="shared" si="18"/>
        <v>0</v>
      </c>
      <c r="O78" s="150">
        <v>2</v>
      </c>
      <c r="AA78" s="123">
        <v>12</v>
      </c>
      <c r="AB78" s="123">
        <v>1</v>
      </c>
      <c r="AC78" s="123">
        <v>61</v>
      </c>
      <c r="AZ78" s="123">
        <v>2</v>
      </c>
      <c r="BA78" s="123">
        <f t="shared" si="19"/>
        <v>0</v>
      </c>
      <c r="BB78" s="123">
        <f t="shared" si="20"/>
        <v>0</v>
      </c>
      <c r="BC78" s="123">
        <f t="shared" si="21"/>
        <v>0</v>
      </c>
      <c r="BD78" s="123">
        <f t="shared" si="22"/>
        <v>0</v>
      </c>
      <c r="BE78" s="123">
        <f t="shared" si="23"/>
        <v>0</v>
      </c>
      <c r="CZ78" s="123">
        <v>0.0031</v>
      </c>
    </row>
    <row r="79" spans="1:104" ht="12.75">
      <c r="A79" s="151">
        <v>62</v>
      </c>
      <c r="B79" s="152" t="s">
        <v>206</v>
      </c>
      <c r="C79" s="153" t="s">
        <v>207</v>
      </c>
      <c r="D79" s="154" t="s">
        <v>91</v>
      </c>
      <c r="E79" s="155">
        <v>107.87</v>
      </c>
      <c r="F79" s="155">
        <v>0</v>
      </c>
      <c r="G79" s="156">
        <f t="shared" si="18"/>
        <v>0</v>
      </c>
      <c r="O79" s="150">
        <v>2</v>
      </c>
      <c r="AA79" s="123">
        <v>12</v>
      </c>
      <c r="AB79" s="123">
        <v>0</v>
      </c>
      <c r="AC79" s="123">
        <v>62</v>
      </c>
      <c r="AZ79" s="123">
        <v>2</v>
      </c>
      <c r="BA79" s="123">
        <f t="shared" si="19"/>
        <v>0</v>
      </c>
      <c r="BB79" s="123">
        <f t="shared" si="20"/>
        <v>0</v>
      </c>
      <c r="BC79" s="123">
        <f t="shared" si="21"/>
        <v>0</v>
      </c>
      <c r="BD79" s="123">
        <f t="shared" si="22"/>
        <v>0</v>
      </c>
      <c r="BE79" s="123">
        <f t="shared" si="23"/>
        <v>0</v>
      </c>
      <c r="CZ79" s="123">
        <v>0</v>
      </c>
    </row>
    <row r="80" spans="1:57" ht="12.75">
      <c r="A80" s="157"/>
      <c r="B80" s="158" t="s">
        <v>67</v>
      </c>
      <c r="C80" s="159" t="str">
        <f>CONCATENATE(B65," ",C65)</f>
        <v>765 Krytiny tvrdé</v>
      </c>
      <c r="D80" s="157"/>
      <c r="E80" s="160"/>
      <c r="F80" s="160"/>
      <c r="G80" s="161">
        <f>SUM(G65:G79)</f>
        <v>0</v>
      </c>
      <c r="O80" s="150">
        <v>4</v>
      </c>
      <c r="BA80" s="162">
        <f>SUM(BA65:BA79)</f>
        <v>0</v>
      </c>
      <c r="BB80" s="162">
        <f>SUM(BB65:BB79)</f>
        <v>0</v>
      </c>
      <c r="BC80" s="162">
        <f>SUM(BC65:BC79)</f>
        <v>0</v>
      </c>
      <c r="BD80" s="162">
        <f>SUM(BD65:BD79)</f>
        <v>0</v>
      </c>
      <c r="BE80" s="162">
        <f>SUM(BE65:BE79)</f>
        <v>0</v>
      </c>
    </row>
    <row r="81" spans="1:15" ht="12.75">
      <c r="A81" s="143" t="s">
        <v>65</v>
      </c>
      <c r="B81" s="144" t="s">
        <v>208</v>
      </c>
      <c r="C81" s="145" t="s">
        <v>209</v>
      </c>
      <c r="D81" s="146"/>
      <c r="E81" s="147"/>
      <c r="F81" s="147"/>
      <c r="G81" s="148"/>
      <c r="H81" s="149"/>
      <c r="I81" s="149"/>
      <c r="O81" s="150">
        <v>1</v>
      </c>
    </row>
    <row r="82" spans="1:104" ht="22.5">
      <c r="A82" s="151">
        <v>63</v>
      </c>
      <c r="B82" s="152" t="s">
        <v>210</v>
      </c>
      <c r="C82" s="153" t="s">
        <v>211</v>
      </c>
      <c r="D82" s="154" t="s">
        <v>82</v>
      </c>
      <c r="E82" s="155">
        <v>350</v>
      </c>
      <c r="F82" s="155">
        <v>0</v>
      </c>
      <c r="G82" s="156">
        <f>E82*F82</f>
        <v>0</v>
      </c>
      <c r="O82" s="150">
        <v>2</v>
      </c>
      <c r="AA82" s="123">
        <v>12</v>
      </c>
      <c r="AB82" s="123">
        <v>0</v>
      </c>
      <c r="AC82" s="123">
        <v>63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0.00022</v>
      </c>
    </row>
    <row r="83" spans="1:57" ht="12.75">
      <c r="A83" s="157"/>
      <c r="B83" s="158" t="s">
        <v>67</v>
      </c>
      <c r="C83" s="159" t="str">
        <f>CONCATENATE(B81," ",C81)</f>
        <v>783 Nátěry</v>
      </c>
      <c r="D83" s="157"/>
      <c r="E83" s="160"/>
      <c r="F83" s="160"/>
      <c r="G83" s="161">
        <f>SUM(G81:G82)</f>
        <v>0</v>
      </c>
      <c r="O83" s="150">
        <v>4</v>
      </c>
      <c r="BA83" s="162">
        <f>SUM(BA81:BA82)</f>
        <v>0</v>
      </c>
      <c r="BB83" s="162">
        <f>SUM(BB81:BB82)</f>
        <v>0</v>
      </c>
      <c r="BC83" s="162">
        <f>SUM(BC81:BC82)</f>
        <v>0</v>
      </c>
      <c r="BD83" s="162">
        <f>SUM(BD81:BD82)</f>
        <v>0</v>
      </c>
      <c r="BE83" s="162">
        <f>SUM(BE81:BE82)</f>
        <v>0</v>
      </c>
    </row>
    <row r="84" spans="1:15" ht="12.75">
      <c r="A84" s="143" t="s">
        <v>65</v>
      </c>
      <c r="B84" s="144" t="s">
        <v>212</v>
      </c>
      <c r="C84" s="145" t="s">
        <v>213</v>
      </c>
      <c r="D84" s="146"/>
      <c r="E84" s="147"/>
      <c r="F84" s="147"/>
      <c r="G84" s="148"/>
      <c r="H84" s="149"/>
      <c r="I84" s="149"/>
      <c r="O84" s="150">
        <v>1</v>
      </c>
    </row>
    <row r="85" spans="1:104" ht="22.5">
      <c r="A85" s="151">
        <v>64</v>
      </c>
      <c r="B85" s="152" t="s">
        <v>214</v>
      </c>
      <c r="C85" s="153" t="s">
        <v>215</v>
      </c>
      <c r="D85" s="154" t="s">
        <v>73</v>
      </c>
      <c r="E85" s="155">
        <v>1</v>
      </c>
      <c r="F85" s="155">
        <v>0</v>
      </c>
      <c r="G85" s="156">
        <f>E85*F85</f>
        <v>0</v>
      </c>
      <c r="O85" s="150">
        <v>2</v>
      </c>
      <c r="AA85" s="123">
        <v>12</v>
      </c>
      <c r="AB85" s="123">
        <v>0</v>
      </c>
      <c r="AC85" s="123">
        <v>64</v>
      </c>
      <c r="AZ85" s="123">
        <v>4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0.29943</v>
      </c>
    </row>
    <row r="86" spans="1:57" ht="12.75">
      <c r="A86" s="157"/>
      <c r="B86" s="158" t="s">
        <v>67</v>
      </c>
      <c r="C86" s="159" t="str">
        <f>CONCATENATE(B84," ",C84)</f>
        <v>M21 Elektromontáže</v>
      </c>
      <c r="D86" s="157"/>
      <c r="E86" s="160"/>
      <c r="F86" s="160"/>
      <c r="G86" s="161">
        <f>SUM(G84:G85)</f>
        <v>0</v>
      </c>
      <c r="O86" s="150">
        <v>4</v>
      </c>
      <c r="BA86" s="162">
        <f>SUM(BA84:BA85)</f>
        <v>0</v>
      </c>
      <c r="BB86" s="162">
        <f>SUM(BB84:BB85)</f>
        <v>0</v>
      </c>
      <c r="BC86" s="162">
        <f>SUM(BC84:BC85)</f>
        <v>0</v>
      </c>
      <c r="BD86" s="162">
        <f>SUM(BD84:BD85)</f>
        <v>0</v>
      </c>
      <c r="BE86" s="162">
        <f>SUM(BE84:BE85)</f>
        <v>0</v>
      </c>
    </row>
    <row r="87" spans="1:7" ht="12.75">
      <c r="A87" s="124"/>
      <c r="B87" s="124"/>
      <c r="C87" s="124"/>
      <c r="D87" s="124"/>
      <c r="E87" s="124"/>
      <c r="F87" s="124"/>
      <c r="G87" s="124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spans="1:7" ht="12.75">
      <c r="A110" s="163"/>
      <c r="B110" s="163"/>
      <c r="C110" s="163"/>
      <c r="D110" s="163"/>
      <c r="E110" s="163"/>
      <c r="F110" s="163"/>
      <c r="G110" s="163"/>
    </row>
    <row r="111" spans="1:7" ht="12.75">
      <c r="A111" s="163"/>
      <c r="B111" s="163"/>
      <c r="C111" s="163"/>
      <c r="D111" s="163"/>
      <c r="E111" s="163"/>
      <c r="F111" s="163"/>
      <c r="G111" s="163"/>
    </row>
    <row r="112" spans="1:7" ht="12.75">
      <c r="A112" s="163"/>
      <c r="B112" s="163"/>
      <c r="C112" s="163"/>
      <c r="D112" s="163"/>
      <c r="E112" s="163"/>
      <c r="F112" s="163"/>
      <c r="G112" s="163"/>
    </row>
    <row r="113" spans="1:7" ht="12.75">
      <c r="A113" s="163"/>
      <c r="B113" s="163"/>
      <c r="C113" s="163"/>
      <c r="D113" s="163"/>
      <c r="E113" s="163"/>
      <c r="F113" s="163"/>
      <c r="G113" s="16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spans="1:2" ht="12.75">
      <c r="A145" s="164"/>
      <c r="B145" s="164"/>
    </row>
    <row r="146" spans="1:7" ht="12.75">
      <c r="A146" s="163"/>
      <c r="B146" s="163"/>
      <c r="C146" s="166"/>
      <c r="D146" s="166"/>
      <c r="E146" s="167"/>
      <c r="F146" s="166"/>
      <c r="G146" s="168"/>
    </row>
    <row r="147" spans="1:7" ht="12.75">
      <c r="A147" s="169"/>
      <c r="B147" s="169"/>
      <c r="C147" s="163"/>
      <c r="D147" s="163"/>
      <c r="E147" s="170"/>
      <c r="F147" s="163"/>
      <c r="G147" s="163"/>
    </row>
    <row r="148" spans="1:7" ht="12.75">
      <c r="A148" s="163"/>
      <c r="B148" s="163"/>
      <c r="C148" s="163"/>
      <c r="D148" s="163"/>
      <c r="E148" s="170"/>
      <c r="F148" s="163"/>
      <c r="G148" s="163"/>
    </row>
    <row r="149" spans="1:7" ht="12.75">
      <c r="A149" s="163"/>
      <c r="B149" s="163"/>
      <c r="C149" s="163"/>
      <c r="D149" s="163"/>
      <c r="E149" s="170"/>
      <c r="F149" s="163"/>
      <c r="G149" s="163"/>
    </row>
    <row r="150" spans="1:7" ht="12.75">
      <c r="A150" s="163"/>
      <c r="B150" s="163"/>
      <c r="C150" s="163"/>
      <c r="D150" s="163"/>
      <c r="E150" s="170"/>
      <c r="F150" s="163"/>
      <c r="G150" s="163"/>
    </row>
    <row r="151" spans="1:7" ht="12.75">
      <c r="A151" s="163"/>
      <c r="B151" s="163"/>
      <c r="C151" s="163"/>
      <c r="D151" s="163"/>
      <c r="E151" s="170"/>
      <c r="F151" s="163"/>
      <c r="G151" s="163"/>
    </row>
    <row r="152" spans="1:7" ht="12.75">
      <c r="A152" s="163"/>
      <c r="B152" s="163"/>
      <c r="C152" s="163"/>
      <c r="D152" s="163"/>
      <c r="E152" s="170"/>
      <c r="F152" s="163"/>
      <c r="G152" s="163"/>
    </row>
    <row r="153" spans="1:7" ht="12.75">
      <c r="A153" s="163"/>
      <c r="B153" s="163"/>
      <c r="C153" s="163"/>
      <c r="D153" s="163"/>
      <c r="E153" s="170"/>
      <c r="F153" s="163"/>
      <c r="G153" s="163"/>
    </row>
    <row r="154" spans="1:7" ht="12.75">
      <c r="A154" s="163"/>
      <c r="B154" s="163"/>
      <c r="C154" s="163"/>
      <c r="D154" s="163"/>
      <c r="E154" s="170"/>
      <c r="F154" s="163"/>
      <c r="G154" s="163"/>
    </row>
    <row r="155" spans="1:7" ht="12.75">
      <c r="A155" s="163"/>
      <c r="B155" s="163"/>
      <c r="C155" s="163"/>
      <c r="D155" s="163"/>
      <c r="E155" s="170"/>
      <c r="F155" s="163"/>
      <c r="G155" s="163"/>
    </row>
    <row r="156" spans="1:7" ht="12.75">
      <c r="A156" s="163"/>
      <c r="B156" s="163"/>
      <c r="C156" s="163"/>
      <c r="D156" s="163"/>
      <c r="E156" s="170"/>
      <c r="F156" s="163"/>
      <c r="G156" s="163"/>
    </row>
    <row r="157" spans="1:7" ht="12.75">
      <c r="A157" s="163"/>
      <c r="B157" s="163"/>
      <c r="C157" s="163"/>
      <c r="D157" s="163"/>
      <c r="E157" s="170"/>
      <c r="F157" s="163"/>
      <c r="G157" s="163"/>
    </row>
    <row r="158" spans="1:7" ht="12.75">
      <c r="A158" s="163"/>
      <c r="B158" s="163"/>
      <c r="C158" s="163"/>
      <c r="D158" s="163"/>
      <c r="E158" s="170"/>
      <c r="F158" s="163"/>
      <c r="G158" s="163"/>
    </row>
    <row r="159" spans="1:7" ht="12.75">
      <c r="A159" s="163"/>
      <c r="B159" s="163"/>
      <c r="C159" s="163"/>
      <c r="D159" s="163"/>
      <c r="E159" s="170"/>
      <c r="F159" s="163"/>
      <c r="G159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Pavla Trojanova</cp:lastModifiedBy>
  <dcterms:created xsi:type="dcterms:W3CDTF">2015-05-28T12:05:26Z</dcterms:created>
  <dcterms:modified xsi:type="dcterms:W3CDTF">2015-06-04T12:28:18Z</dcterms:modified>
  <cp:category/>
  <cp:version/>
  <cp:contentType/>
  <cp:contentStatus/>
</cp:coreProperties>
</file>