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Pol'!$A$1:$P$11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K9" i="12" l="1"/>
  <c r="K8" i="12"/>
  <c r="K10" i="12" l="1"/>
  <c r="D10" i="12"/>
  <c r="I21" i="1" s="1"/>
  <c r="L9" i="12"/>
  <c r="L8" i="12"/>
  <c r="F8" i="12"/>
  <c r="H8" i="12"/>
  <c r="J8" i="12"/>
  <c r="P8" i="12"/>
  <c r="F9" i="12"/>
  <c r="H9" i="12"/>
  <c r="J9" i="12"/>
  <c r="P9" i="12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47" i="1" l="1"/>
  <c r="I48" i="1" s="1"/>
  <c r="G23" i="1"/>
  <c r="L10" i="12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<sst xmlns="http://schemas.openxmlformats.org/spreadsheetml/2006/main" count="112" uniqueCount="89">
  <si>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</si>
  <si>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</si>
  <si>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</si>
  <si>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</si>
  <si>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</si>
  <si>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</si>
  <si>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</si>
  <si>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</si>
  <si>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</si>
  <si>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</si>
  <si>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</si>
  <si>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</si>
  <si>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</si>
  <si>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</si>
  <si>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</si>
  <si>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</si>
  <si>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</si>
  <si>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</si>
  <si>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</si>
  <si>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</si>
  <si>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</si>
  <si>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</si>
  <si>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</si>
  <si>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</si>
  <si>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</si>
  <si>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</si>
  <si>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</si>
  <si>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</si>
  <si>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</si>
  <si>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</si>
  <si>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</si>
  <si>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</si>
  <si>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</si>
  <si>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</si>
  <si>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</si>
  <si>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</si>
  <si>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</si>
  <si>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</si>
  <si>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</si>
  <si>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</si>
  <si>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</si>
  <si>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</si>
  <si>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</si>
  <si>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</si>
  <si>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Ing.Martina Švecová</t>
  </si>
  <si>
    <t>OPRAVA BALKÓNŮ NA BYTOVÝCH DOMECH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</si>
  <si>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</si>
  <si>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</si>
  <si>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</si>
  <si>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</si>
  <si>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</si>
  <si>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</si>
  <si>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Celkem za stavbu</t>
  </si>
  <si>
    <t>CZK</t>
  </si>
  <si>
    <t>Rekapitulace dílů</t>
  </si>
  <si>
    <t>Typ dílu</t>
  </si>
  <si>
    <t>00</t>
  </si>
  <si>
    <t>STAVEBNÍ OBJEKTY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</si>
  <si>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</si>
  <si>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</si>
  <si>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</si>
  <si>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</si>
  <si>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</si>
  <si>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</si>
  <si>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</si>
  <si>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</si>
  <si>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</si>
  <si>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</si>
  <si>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</si>
  <si>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</si>
  <si>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Dodávka celk.</t>
  </si>
  <si>
    <t>Montáž celk.</t>
  </si>
  <si>
    <t>DPH</t>
  </si>
  <si>
    <t>cena s DPH</t>
  </si>
  <si>
    <t>Ceník</t>
  </si>
  <si>
    <t>Cen. soustava</t>
  </si>
  <si>
    <t>Nhod / MJ</t>
  </si>
  <si>
    <t>Nhod celk.</t>
  </si>
  <si>
    <t>SO-01</t>
  </si>
  <si>
    <t>OPRAVA 4 KS BALKÓNŮ BD HLAVNÍ NÁMĚSTÍ 26, KRNOV</t>
  </si>
  <si>
    <t>POL1_0</t>
  </si>
  <si>
    <t>SO-02</t>
  </si>
  <si>
    <t>OPRAVA 16 KS BALKÓNŮ BD SV.DUCHA 2,4, KRNOV</t>
  </si>
  <si>
    <t/>
  </si>
  <si>
    <t>END</t>
  </si>
  <si>
    <t>SOUHRNNÝ ROZPOČET</t>
  </si>
  <si>
    <t>DPH 15%</t>
  </si>
  <si>
    <t>cena celkem s DPH</t>
  </si>
  <si>
    <t>STAVEBNÍ OBJEKTY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</si>
</sst>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39" xfId="0" applyFill="1" applyBorder="1"/>
    <xf numFmtId="0" fontId="16" fillId="0" borderId="0" xfId="0" applyFont="1"/>
    <xf numFmtId="0" fontId="0" fillId="3" borderId="34" xfId="0" applyFill="1" applyBorder="1"/>
    <xf numFmtId="49" fontId="0" fillId="3" borderId="34" xfId="0" applyNumberFormat="1" applyFill="1" applyBorder="1"/>
    <xf numFmtId="0" fontId="0" fillId="3" borderId="46" xfId="0" applyFill="1" applyBorder="1" applyAlignment="1">
      <alignment wrapText="1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4" fontId="16" fillId="0" borderId="36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" fontId="8" fillId="0" borderId="21" xfId="0" applyNumberFormat="1" applyFont="1" applyBorder="1" applyAlignment="1">
      <alignment vertical="top" shrinkToFit="1"/>
    </xf>
    <xf numFmtId="4" fontId="8" fillId="0" borderId="34" xfId="0" applyNumberFormat="1" applyFont="1" applyBorder="1" applyAlignment="1">
      <alignment vertical="top" shrinkToFit="1"/>
    </xf>
    <xf numFmtId="0" fontId="0" fillId="5" borderId="15" xfId="0" applyFill="1" applyBorder="1" applyAlignment="1">
      <alignment vertical="top"/>
    </xf>
    <xf numFmtId="49" fontId="0" fillId="5" borderId="21" xfId="0" applyNumberFormat="1" applyFill="1" applyBorder="1" applyAlignment="1">
      <alignment vertical="top"/>
    </xf>
    <xf numFmtId="49" fontId="17" fillId="5" borderId="21" xfId="0" applyNumberFormat="1" applyFont="1" applyFill="1" applyBorder="1" applyAlignment="1">
      <alignment horizontal="left" vertical="center" wrapText="1"/>
    </xf>
    <xf numFmtId="0" fontId="0" fillId="5" borderId="21" xfId="0" applyFill="1" applyBorder="1" applyAlignment="1">
      <alignment vertical="top"/>
    </xf>
    <xf numFmtId="164" fontId="18" fillId="5" borderId="21" xfId="0" applyNumberFormat="1" applyFont="1" applyFill="1" applyBorder="1" applyAlignment="1">
      <alignment vertical="center"/>
    </xf>
    <xf numFmtId="4" fontId="0" fillId="5" borderId="21" xfId="0" applyNumberFormat="1" applyFill="1" applyBorder="1" applyAlignment="1">
      <alignment vertical="center"/>
    </xf>
    <xf numFmtId="4" fontId="8" fillId="0" borderId="21" xfId="0" applyNumberFormat="1" applyFont="1" applyBorder="1" applyAlignment="1">
      <alignment vertical="center" shrinkToFit="1"/>
    </xf>
    <xf numFmtId="4" fontId="8" fillId="0" borderId="34" xfId="0" applyNumberFormat="1" applyFont="1" applyBorder="1" applyAlignment="1">
      <alignment vertical="center" shrinkToFit="1"/>
    </xf>
    <xf numFmtId="164" fontId="8" fillId="0" borderId="21" xfId="0" applyNumberFormat="1" applyFont="1" applyBorder="1" applyAlignment="1">
      <alignment vertical="center" shrinkToFit="1"/>
    </xf>
    <xf numFmtId="164" fontId="8" fillId="0" borderId="34" xfId="0" applyNumberFormat="1" applyFont="1" applyBorder="1" applyAlignment="1">
      <alignment vertical="center" shrinkToFit="1"/>
    </xf>
    <xf numFmtId="49" fontId="17" fillId="6" borderId="2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" fontId="7" fillId="4" borderId="36" xfId="0" applyNumberFormat="1" applyFont="1" applyFill="1" applyBorder="1" applyAlignment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17" fillId="0" borderId="37" xfId="0" applyNumberFormat="1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8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74" t="s">
        <v>39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1" t="s">
        <v>85</v>
      </c>
      <c r="C1" s="202"/>
      <c r="D1" s="202"/>
      <c r="E1" s="202"/>
      <c r="F1" s="202"/>
      <c r="G1" s="202"/>
      <c r="H1" s="202"/>
      <c r="I1" s="202"/>
      <c r="J1" s="203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07"/>
      <c r="E11" s="207"/>
      <c r="F11" s="207"/>
      <c r="G11" s="207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199"/>
      <c r="E12" s="199"/>
      <c r="F12" s="199"/>
      <c r="G12" s="199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00"/>
      <c r="E13" s="200"/>
      <c r="F13" s="200"/>
      <c r="G13" s="200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44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06"/>
      <c r="F15" s="206"/>
      <c r="G15" s="208"/>
      <c r="H15" s="208"/>
      <c r="I15" s="208" t="s">
        <v>28</v>
      </c>
      <c r="J15" s="209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185"/>
      <c r="F16" s="186"/>
      <c r="G16" s="185"/>
      <c r="H16" s="186"/>
      <c r="I16" s="185">
        <v>0</v>
      </c>
      <c r="J16" s="187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185"/>
      <c r="F17" s="186"/>
      <c r="G17" s="185"/>
      <c r="H17" s="186"/>
      <c r="I17" s="185">
        <v>0</v>
      </c>
      <c r="J17" s="187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185"/>
      <c r="F18" s="186"/>
      <c r="G18" s="185"/>
      <c r="H18" s="186"/>
      <c r="I18" s="185">
        <v>0</v>
      </c>
      <c r="J18" s="187"/>
    </row>
    <row r="19" spans="1:10" ht="23.25" customHeight="1" x14ac:dyDescent="0.2">
      <c r="A19" s="140" t="s">
        <v>58</v>
      </c>
      <c r="B19" s="141" t="s">
        <v>26</v>
      </c>
      <c r="C19" s="58"/>
      <c r="D19" s="59"/>
      <c r="E19" s="185"/>
      <c r="F19" s="186"/>
      <c r="G19" s="185"/>
      <c r="H19" s="186"/>
      <c r="I19" s="185">
        <v>0</v>
      </c>
      <c r="J19" s="187"/>
    </row>
    <row r="20" spans="1:10" ht="23.25" customHeight="1" x14ac:dyDescent="0.2">
      <c r="A20" s="140" t="s">
        <v>59</v>
      </c>
      <c r="B20" s="141" t="s">
        <v>27</v>
      </c>
      <c r="C20" s="58"/>
      <c r="D20" s="59"/>
      <c r="E20" s="185"/>
      <c r="F20" s="186"/>
      <c r="G20" s="185"/>
      <c r="H20" s="186"/>
      <c r="I20" s="185">
        <v>0</v>
      </c>
      <c r="J20" s="187"/>
    </row>
    <row r="21" spans="1:10" ht="23.25" customHeight="1" x14ac:dyDescent="0.2">
      <c r="A21" s="4"/>
      <c r="B21" s="74" t="s">
        <v>28</v>
      </c>
      <c r="C21" s="75"/>
      <c r="D21" s="76"/>
      <c r="E21" s="193"/>
      <c r="F21" s="197"/>
      <c r="G21" s="193"/>
      <c r="H21" s="197"/>
      <c r="I21" s="193">
        <f>' Pol'!D10</f>
        <v>0</v>
      </c>
      <c r="J21" s="19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1">
        <f>I21</f>
        <v>0</v>
      </c>
      <c r="H23" s="192"/>
      <c r="I23" s="1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89">
        <f>ZakladDPHSni*0.15</f>
        <v>0</v>
      </c>
      <c r="H24" s="190"/>
      <c r="I24" s="19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1">
        <v>0</v>
      </c>
      <c r="H25" s="192"/>
      <c r="I25" s="1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4">
        <v>0</v>
      </c>
      <c r="H26" s="205"/>
      <c r="I26" s="20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5">
        <v>0</v>
      </c>
      <c r="H27" s="195"/>
      <c r="I27" s="195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6">
        <v>527072.06999999995</v>
      </c>
      <c r="H28" s="198"/>
      <c r="I28" s="198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6">
        <f>ZakladDPHSni+DPHSni</f>
        <v>0</v>
      </c>
      <c r="H29" s="196"/>
      <c r="I29" s="196"/>
      <c r="J29" s="125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42184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188" t="s">
        <v>2</v>
      </c>
      <c r="E35" s="18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175"/>
      <c r="D39" s="176"/>
      <c r="E39" s="176"/>
      <c r="F39" s="114">
        <v>527072.06999999995</v>
      </c>
      <c r="G39" s="115">
        <v>0</v>
      </c>
      <c r="H39" s="116">
        <v>79061</v>
      </c>
      <c r="I39" s="116">
        <v>606133.06999999995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177" t="s">
        <v>52</v>
      </c>
      <c r="C40" s="178"/>
      <c r="D40" s="178"/>
      <c r="E40" s="179"/>
      <c r="F40" s="117">
        <f>SUMIF(A39:A39,"=1",F39:F39)</f>
        <v>527072.06999999995</v>
      </c>
      <c r="G40" s="118">
        <f>SUMIF(A39:A39,"=1",G39:G39)</f>
        <v>0</v>
      </c>
      <c r="H40" s="118">
        <f>SUMIF(A39:A39,"=1",H39:H39)</f>
        <v>79061</v>
      </c>
      <c r="I40" s="118">
        <f>SUMIF(A39:A39,"=1",I39:I39)</f>
        <v>606133.06999999995</v>
      </c>
      <c r="J40" s="104">
        <f>SUMIF(A39:A39,"=1",J39:J39)</f>
        <v>100</v>
      </c>
    </row>
    <row r="44" spans="1:10" ht="15.75" x14ac:dyDescent="0.25">
      <c r="B44" s="126" t="s">
        <v>54</v>
      </c>
    </row>
    <row r="46" spans="1:10" ht="25.5" customHeight="1" x14ac:dyDescent="0.2">
      <c r="A46" s="127"/>
      <c r="B46" s="130" t="s">
        <v>16</v>
      </c>
      <c r="C46" s="130" t="s">
        <v>5</v>
      </c>
      <c r="D46" s="131"/>
      <c r="E46" s="131"/>
      <c r="F46" s="134" t="s">
        <v>55</v>
      </c>
      <c r="G46" s="134"/>
      <c r="H46" s="134"/>
      <c r="I46" s="180" t="s">
        <v>28</v>
      </c>
      <c r="J46" s="180"/>
    </row>
    <row r="47" spans="1:10" ht="25.5" customHeight="1" x14ac:dyDescent="0.2">
      <c r="A47" s="128"/>
      <c r="B47" s="135" t="s">
        <v>56</v>
      </c>
      <c r="C47" s="182" t="s">
        <v>57</v>
      </c>
      <c r="D47" s="183"/>
      <c r="E47" s="183"/>
      <c r="F47" s="136" t="s">
        <v>23</v>
      </c>
      <c r="G47" s="137"/>
      <c r="H47" s="137"/>
      <c r="I47" s="181">
        <f>I21</f>
        <v>0</v>
      </c>
      <c r="J47" s="181"/>
    </row>
    <row r="48" spans="1:10" ht="25.5" customHeight="1" x14ac:dyDescent="0.2">
      <c r="A48" s="129"/>
      <c r="B48" s="132" t="s">
        <v>1</v>
      </c>
      <c r="C48" s="132"/>
      <c r="D48" s="133"/>
      <c r="E48" s="133"/>
      <c r="F48" s="138"/>
      <c r="G48" s="139"/>
      <c r="H48" s="139"/>
      <c r="I48" s="184">
        <f>I47</f>
        <v>0</v>
      </c>
      <c r="J48" s="184"/>
    </row>
    <row r="49" spans="6:10" x14ac:dyDescent="0.2">
      <c r="F49" s="101"/>
      <c r="G49" s="102"/>
      <c r="H49" s="101"/>
      <c r="I49" s="102"/>
      <c r="J49" s="102"/>
    </row>
    <row r="50" spans="6:10" x14ac:dyDescent="0.2">
      <c r="F50" s="101"/>
      <c r="G50" s="102"/>
      <c r="H50" s="101"/>
      <c r="I50" s="102"/>
      <c r="J50" s="102"/>
    </row>
    <row r="51" spans="6:10" x14ac:dyDescent="0.2">
      <c r="F51" s="101"/>
      <c r="G51" s="102"/>
      <c r="H51" s="101"/>
      <c r="I51" s="102"/>
      <c r="J51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  <mergeCell ref="G27:I27"/>
    <mergeCell ref="G29:I29"/>
    <mergeCell ref="G25:I25"/>
    <mergeCell ref="I16:J16"/>
    <mergeCell ref="I19:J19"/>
    <mergeCell ref="G21:H21"/>
    <mergeCell ref="G28:I28"/>
    <mergeCell ref="I48:J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10" t="s">
        <v>6</v>
      </c>
      <c r="B1" s="210"/>
      <c r="C1" s="211"/>
      <c r="D1" s="210"/>
      <c r="E1" s="210"/>
      <c r="F1" s="210"/>
      <c r="G1" s="210"/>
    </row>
    <row r="2" spans="1:7" ht="24.95" customHeight="1" x14ac:dyDescent="0.2">
      <c r="A2" s="79" t="s">
        <v>41</v>
      </c>
      <c r="B2" s="78"/>
      <c r="C2" s="212"/>
      <c r="D2" s="212"/>
      <c r="E2" s="212"/>
      <c r="F2" s="212"/>
      <c r="G2" s="213"/>
    </row>
    <row r="3" spans="1:7" ht="24.95" hidden="1" customHeight="1" x14ac:dyDescent="0.2">
      <c r="A3" s="79" t="s">
        <v>7</v>
      </c>
      <c r="B3" s="78"/>
      <c r="C3" s="212"/>
      <c r="D3" s="212"/>
      <c r="E3" s="212"/>
      <c r="F3" s="212"/>
      <c r="G3" s="213"/>
    </row>
    <row r="4" spans="1:7" ht="24.95" hidden="1" customHeight="1" x14ac:dyDescent="0.2">
      <c r="A4" s="79" t="s">
        <v>8</v>
      </c>
      <c r="B4" s="78"/>
      <c r="C4" s="212"/>
      <c r="D4" s="212"/>
      <c r="E4" s="212"/>
      <c r="F4" s="212"/>
      <c r="G4" s="21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C11"/>
  <sheetViews>
    <sheetView workbookViewId="0">
      <selection activeCell="D9" sqref="D9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53.42578125" style="100" customWidth="1"/>
    <col min="4" max="4" width="12.7109375" customWidth="1"/>
    <col min="5" max="10" width="0" hidden="1" customWidth="1"/>
    <col min="11" max="11" width="10.85546875" customWidth="1"/>
    <col min="12" max="12" width="20.5703125" customWidth="1"/>
    <col min="13" max="16" width="0" hidden="1" customWidth="1"/>
    <col min="24" max="34" width="0" hidden="1" customWidth="1"/>
  </cols>
  <sheetData>
    <row r="1" spans="1:55" ht="15.75" customHeight="1" x14ac:dyDescent="0.25">
      <c r="A1" s="214" t="s">
        <v>85</v>
      </c>
      <c r="B1" s="214"/>
      <c r="C1" s="214"/>
      <c r="D1" s="214"/>
      <c r="Z1" t="s">
        <v>61</v>
      </c>
    </row>
    <row r="2" spans="1:55" ht="24.95" customHeight="1" x14ac:dyDescent="0.2">
      <c r="A2" s="144" t="s">
        <v>60</v>
      </c>
      <c r="B2" s="142"/>
      <c r="C2" s="215" t="s">
        <v>45</v>
      </c>
      <c r="D2" s="216"/>
      <c r="Z2" t="s">
        <v>62</v>
      </c>
    </row>
    <row r="3" spans="1:55" ht="24.95" hidden="1" customHeight="1" x14ac:dyDescent="0.2">
      <c r="A3" s="145" t="s">
        <v>7</v>
      </c>
      <c r="B3" s="143"/>
      <c r="C3" s="217"/>
      <c r="D3" s="218"/>
      <c r="Z3" t="s">
        <v>63</v>
      </c>
    </row>
    <row r="4" spans="1:55" ht="24.95" hidden="1" customHeight="1" x14ac:dyDescent="0.2">
      <c r="A4" s="145" t="s">
        <v>8</v>
      </c>
      <c r="B4" s="143"/>
      <c r="C4" s="219"/>
      <c r="D4" s="218"/>
      <c r="Z4" t="s">
        <v>64</v>
      </c>
    </row>
    <row r="5" spans="1:55" hidden="1" x14ac:dyDescent="0.2">
      <c r="A5" s="146" t="s">
        <v>65</v>
      </c>
      <c r="B5" s="147"/>
      <c r="C5" s="148"/>
      <c r="D5" s="149"/>
      <c r="Z5" t="s">
        <v>66</v>
      </c>
    </row>
    <row r="7" spans="1:55" ht="25.5" x14ac:dyDescent="0.2">
      <c r="A7" s="151" t="s">
        <v>67</v>
      </c>
      <c r="B7" s="152" t="s">
        <v>68</v>
      </c>
      <c r="C7" s="152" t="s">
        <v>69</v>
      </c>
      <c r="D7" s="156" t="s">
        <v>28</v>
      </c>
      <c r="E7" s="157" t="s">
        <v>29</v>
      </c>
      <c r="F7" s="157" t="s">
        <v>70</v>
      </c>
      <c r="G7" s="157" t="s">
        <v>30</v>
      </c>
      <c r="H7" s="157" t="s">
        <v>71</v>
      </c>
      <c r="I7" s="157" t="s">
        <v>72</v>
      </c>
      <c r="J7" s="157" t="s">
        <v>73</v>
      </c>
      <c r="K7" s="157" t="s">
        <v>86</v>
      </c>
      <c r="L7" s="157" t="s">
        <v>87</v>
      </c>
      <c r="M7" s="157" t="s">
        <v>74</v>
      </c>
      <c r="N7" s="157" t="s">
        <v>75</v>
      </c>
      <c r="O7" s="157" t="s">
        <v>76</v>
      </c>
      <c r="P7" s="153" t="s">
        <v>77</v>
      </c>
    </row>
    <row r="8" spans="1:55" ht="25.5" outlineLevel="1" x14ac:dyDescent="0.2">
      <c r="A8" s="173">
        <v>1</v>
      </c>
      <c r="B8" s="173" t="s">
        <v>78</v>
      </c>
      <c r="C8" s="173" t="s">
        <v>79</v>
      </c>
      <c r="D8" s="169"/>
      <c r="E8" s="161">
        <v>0</v>
      </c>
      <c r="F8" s="161" t="e">
        <f>ROUND(#REF!*E8,2)</f>
        <v>#REF!</v>
      </c>
      <c r="G8" s="161">
        <v>151097.15</v>
      </c>
      <c r="H8" s="161" t="e">
        <f>ROUND(#REF!*G8,2)</f>
        <v>#REF!</v>
      </c>
      <c r="I8" s="161">
        <v>15</v>
      </c>
      <c r="J8" s="161">
        <f>D8*(1+I8/100)</f>
        <v>0</v>
      </c>
      <c r="K8" s="169">
        <f>D8*0.15</f>
        <v>0</v>
      </c>
      <c r="L8" s="171">
        <f>D8+K8</f>
        <v>0</v>
      </c>
      <c r="M8" s="154"/>
      <c r="N8" s="154"/>
      <c r="O8" s="155">
        <v>0</v>
      </c>
      <c r="P8" s="154" t="e">
        <f>ROUND(#REF!*O8,2)</f>
        <v>#REF!</v>
      </c>
      <c r="Q8" s="150"/>
      <c r="R8" s="150"/>
      <c r="S8" s="150"/>
      <c r="T8" s="150"/>
      <c r="U8" s="150"/>
      <c r="V8" s="150"/>
      <c r="W8" s="150"/>
      <c r="X8" s="150"/>
      <c r="Y8" s="150"/>
      <c r="Z8" s="150" t="s">
        <v>80</v>
      </c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</row>
    <row r="9" spans="1:55" ht="30.75" customHeight="1" outlineLevel="1" x14ac:dyDescent="0.2">
      <c r="A9" s="173">
        <v>2</v>
      </c>
      <c r="B9" s="173" t="s">
        <v>81</v>
      </c>
      <c r="C9" s="173" t="s">
        <v>82</v>
      </c>
      <c r="D9" s="170"/>
      <c r="E9" s="162">
        <v>0</v>
      </c>
      <c r="F9" s="162" t="e">
        <f>ROUND(#REF!*E9,2)</f>
        <v>#REF!</v>
      </c>
      <c r="G9" s="162">
        <v>375974.92</v>
      </c>
      <c r="H9" s="162" t="e">
        <f>ROUND(#REF!*G9,2)</f>
        <v>#REF!</v>
      </c>
      <c r="I9" s="162">
        <v>15</v>
      </c>
      <c r="J9" s="162">
        <f>D9*(1+I9/100)</f>
        <v>0</v>
      </c>
      <c r="K9" s="170">
        <f>D9*0.15</f>
        <v>0</v>
      </c>
      <c r="L9" s="172">
        <f>D9+K9</f>
        <v>0</v>
      </c>
      <c r="M9" s="158"/>
      <c r="N9" s="158"/>
      <c r="O9" s="159">
        <v>0</v>
      </c>
      <c r="P9" s="158" t="e">
        <f>ROUND(#REF!*O9,2)</f>
        <v>#REF!</v>
      </c>
      <c r="Q9" s="150"/>
      <c r="R9" s="150"/>
      <c r="S9" s="150"/>
      <c r="T9" s="150"/>
      <c r="U9" s="150"/>
      <c r="V9" s="150"/>
      <c r="W9" s="150"/>
      <c r="X9" s="150"/>
      <c r="Y9" s="150"/>
      <c r="Z9" s="150" t="s">
        <v>80</v>
      </c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</row>
    <row r="10" spans="1:55" ht="26.25" customHeight="1" x14ac:dyDescent="0.2">
      <c r="A10" s="163"/>
      <c r="B10" s="164" t="s">
        <v>83</v>
      </c>
      <c r="C10" s="165" t="s">
        <v>88</v>
      </c>
      <c r="D10" s="167">
        <f>SUM(D8:D9)</f>
        <v>0</v>
      </c>
      <c r="E10" s="166"/>
      <c r="F10" s="166"/>
      <c r="G10" s="166"/>
      <c r="H10" s="166"/>
      <c r="I10" s="166"/>
      <c r="J10" s="166"/>
      <c r="K10" s="168">
        <f>SUM(K8:K9)</f>
        <v>0</v>
      </c>
      <c r="L10" s="167">
        <f>SUM(L8:L9)</f>
        <v>0</v>
      </c>
      <c r="M10" s="6"/>
      <c r="N10" s="6"/>
      <c r="O10" s="6"/>
      <c r="P10" s="6"/>
      <c r="X10">
        <v>15</v>
      </c>
      <c r="Y10">
        <v>21</v>
      </c>
    </row>
    <row r="11" spans="1:55" x14ac:dyDescent="0.2">
      <c r="C11" s="160"/>
      <c r="Z11" t="s">
        <v>84</v>
      </c>
    </row>
  </sheetData>
  <mergeCells count="4">
    <mergeCell ref="A1:D1"/>
    <mergeCell ref="C2:D2"/>
    <mergeCell ref="C3:D3"/>
    <mergeCell ref="C4:D4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Jan Hojgr</cp:lastModifiedBy>
  <cp:lastPrinted>2015-05-14T12:57:25Z</cp:lastPrinted>
  <dcterms:created xsi:type="dcterms:W3CDTF">2009-04-08T07:15:50Z</dcterms:created>
  <dcterms:modified xsi:type="dcterms:W3CDTF">2015-06-29T09:07:16Z</dcterms:modified>
</cp:coreProperties>
</file>