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Pol'!$A$1:$U$227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I52"/>
  <c r="I51"/>
  <c r="I50"/>
  <c r="I49"/>
  <c r="I48"/>
  <c r="I47"/>
  <c r="G39"/>
  <c r="F39"/>
  <c r="G217" i="12"/>
  <c r="AC217"/>
  <c r="AD217"/>
  <c r="BA117"/>
  <c r="BA110"/>
  <c r="BA103"/>
  <c r="BA65"/>
  <c r="G9"/>
  <c r="I9"/>
  <c r="I8" s="1"/>
  <c r="K9"/>
  <c r="M9"/>
  <c r="O9"/>
  <c r="Q9"/>
  <c r="Q8" s="1"/>
  <c r="U9"/>
  <c r="G12"/>
  <c r="M12" s="1"/>
  <c r="I12"/>
  <c r="K12"/>
  <c r="K8" s="1"/>
  <c r="O12"/>
  <c r="O8" s="1"/>
  <c r="Q12"/>
  <c r="U12"/>
  <c r="U8" s="1"/>
  <c r="G16"/>
  <c r="G15" s="1"/>
  <c r="I16"/>
  <c r="K16"/>
  <c r="K15" s="1"/>
  <c r="O16"/>
  <c r="O15" s="1"/>
  <c r="Q16"/>
  <c r="U16"/>
  <c r="U15" s="1"/>
  <c r="G23"/>
  <c r="I23"/>
  <c r="I15" s="1"/>
  <c r="K23"/>
  <c r="M23"/>
  <c r="O23"/>
  <c r="Q23"/>
  <c r="Q15" s="1"/>
  <c r="U23"/>
  <c r="G24"/>
  <c r="M24" s="1"/>
  <c r="I24"/>
  <c r="K24"/>
  <c r="O24"/>
  <c r="Q24"/>
  <c r="U24"/>
  <c r="G26"/>
  <c r="G25" s="1"/>
  <c r="I26"/>
  <c r="K26"/>
  <c r="K25" s="1"/>
  <c r="O26"/>
  <c r="O25" s="1"/>
  <c r="Q26"/>
  <c r="U26"/>
  <c r="U25" s="1"/>
  <c r="G29"/>
  <c r="I29"/>
  <c r="I25" s="1"/>
  <c r="K29"/>
  <c r="M29"/>
  <c r="O29"/>
  <c r="Q29"/>
  <c r="Q25" s="1"/>
  <c r="U29"/>
  <c r="G31"/>
  <c r="I31"/>
  <c r="I30" s="1"/>
  <c r="K31"/>
  <c r="M31"/>
  <c r="O31"/>
  <c r="Q31"/>
  <c r="Q30" s="1"/>
  <c r="U31"/>
  <c r="G41"/>
  <c r="M41" s="1"/>
  <c r="I41"/>
  <c r="K41"/>
  <c r="K30" s="1"/>
  <c r="O41"/>
  <c r="O30" s="1"/>
  <c r="Q41"/>
  <c r="U41"/>
  <c r="U30" s="1"/>
  <c r="G42"/>
  <c r="I42"/>
  <c r="K42"/>
  <c r="M42"/>
  <c r="O42"/>
  <c r="Q42"/>
  <c r="U42"/>
  <c r="G47"/>
  <c r="M47" s="1"/>
  <c r="I47"/>
  <c r="K47"/>
  <c r="O47"/>
  <c r="Q47"/>
  <c r="U47"/>
  <c r="G48"/>
  <c r="I48"/>
  <c r="K48"/>
  <c r="M48"/>
  <c r="O48"/>
  <c r="Q48"/>
  <c r="U48"/>
  <c r="G49"/>
  <c r="M49" s="1"/>
  <c r="I49"/>
  <c r="K49"/>
  <c r="O49"/>
  <c r="Q49"/>
  <c r="U49"/>
  <c r="G50"/>
  <c r="I50"/>
  <c r="K50"/>
  <c r="M50"/>
  <c r="O50"/>
  <c r="Q50"/>
  <c r="U50"/>
  <c r="G51"/>
  <c r="M51" s="1"/>
  <c r="I51"/>
  <c r="K51"/>
  <c r="O51"/>
  <c r="Q51"/>
  <c r="U51"/>
  <c r="G54"/>
  <c r="I54"/>
  <c r="K54"/>
  <c r="M54"/>
  <c r="O54"/>
  <c r="Q54"/>
  <c r="U54"/>
  <c r="G55"/>
  <c r="M55" s="1"/>
  <c r="I55"/>
  <c r="K55"/>
  <c r="O55"/>
  <c r="Q55"/>
  <c r="U55"/>
  <c r="G56"/>
  <c r="I56"/>
  <c r="K56"/>
  <c r="M56"/>
  <c r="O56"/>
  <c r="Q56"/>
  <c r="U56"/>
  <c r="G58"/>
  <c r="M58" s="1"/>
  <c r="I58"/>
  <c r="K58"/>
  <c r="O58"/>
  <c r="Q58"/>
  <c r="U58"/>
  <c r="G59"/>
  <c r="I59"/>
  <c r="K59"/>
  <c r="M59"/>
  <c r="O59"/>
  <c r="Q59"/>
  <c r="U59"/>
  <c r="G61"/>
  <c r="I61"/>
  <c r="I60" s="1"/>
  <c r="K61"/>
  <c r="M61"/>
  <c r="O61"/>
  <c r="Q61"/>
  <c r="Q60" s="1"/>
  <c r="U61"/>
  <c r="G64"/>
  <c r="M64" s="1"/>
  <c r="I64"/>
  <c r="K64"/>
  <c r="K60" s="1"/>
  <c r="O64"/>
  <c r="O60" s="1"/>
  <c r="Q64"/>
  <c r="U64"/>
  <c r="U60" s="1"/>
  <c r="G68"/>
  <c r="G67" s="1"/>
  <c r="I68"/>
  <c r="K68"/>
  <c r="K67" s="1"/>
  <c r="O68"/>
  <c r="O67" s="1"/>
  <c r="Q68"/>
  <c r="U68"/>
  <c r="U67" s="1"/>
  <c r="G70"/>
  <c r="I70"/>
  <c r="I67" s="1"/>
  <c r="K70"/>
  <c r="M70"/>
  <c r="O70"/>
  <c r="Q70"/>
  <c r="Q67" s="1"/>
  <c r="U70"/>
  <c r="G72"/>
  <c r="M72" s="1"/>
  <c r="I72"/>
  <c r="K72"/>
  <c r="O72"/>
  <c r="Q72"/>
  <c r="U72"/>
  <c r="G74"/>
  <c r="G73" s="1"/>
  <c r="I74"/>
  <c r="K74"/>
  <c r="K73" s="1"/>
  <c r="O74"/>
  <c r="O73" s="1"/>
  <c r="Q74"/>
  <c r="U74"/>
  <c r="U73" s="1"/>
  <c r="G76"/>
  <c r="I76"/>
  <c r="I73" s="1"/>
  <c r="K76"/>
  <c r="M76"/>
  <c r="O76"/>
  <c r="Q76"/>
  <c r="Q73" s="1"/>
  <c r="U76"/>
  <c r="G78"/>
  <c r="M78" s="1"/>
  <c r="I78"/>
  <c r="K78"/>
  <c r="O78"/>
  <c r="Q78"/>
  <c r="U78"/>
  <c r="G80"/>
  <c r="I80"/>
  <c r="K80"/>
  <c r="M80"/>
  <c r="O80"/>
  <c r="Q80"/>
  <c r="U80"/>
  <c r="G81"/>
  <c r="M81" s="1"/>
  <c r="I81"/>
  <c r="K81"/>
  <c r="O81"/>
  <c r="Q81"/>
  <c r="U81"/>
  <c r="G82"/>
  <c r="I82"/>
  <c r="K82"/>
  <c r="M82"/>
  <c r="O82"/>
  <c r="Q82"/>
  <c r="U82"/>
  <c r="G83"/>
  <c r="M83" s="1"/>
  <c r="I83"/>
  <c r="K83"/>
  <c r="O83"/>
  <c r="Q83"/>
  <c r="U83"/>
  <c r="G85"/>
  <c r="I85"/>
  <c r="K85"/>
  <c r="M85"/>
  <c r="O85"/>
  <c r="Q85"/>
  <c r="U85"/>
  <c r="G87"/>
  <c r="M87" s="1"/>
  <c r="I87"/>
  <c r="K87"/>
  <c r="O87"/>
  <c r="Q87"/>
  <c r="U87"/>
  <c r="I88"/>
  <c r="Q88"/>
  <c r="G89"/>
  <c r="G88" s="1"/>
  <c r="I89"/>
  <c r="K89"/>
  <c r="K88" s="1"/>
  <c r="O89"/>
  <c r="O88" s="1"/>
  <c r="Q89"/>
  <c r="U89"/>
  <c r="U88" s="1"/>
  <c r="G92"/>
  <c r="G91" s="1"/>
  <c r="I92"/>
  <c r="K92"/>
  <c r="K91" s="1"/>
  <c r="O92"/>
  <c r="O91" s="1"/>
  <c r="Q92"/>
  <c r="U92"/>
  <c r="U91" s="1"/>
  <c r="G94"/>
  <c r="I94"/>
  <c r="I91" s="1"/>
  <c r="K94"/>
  <c r="M94"/>
  <c r="O94"/>
  <c r="Q94"/>
  <c r="Q91" s="1"/>
  <c r="U94"/>
  <c r="G102"/>
  <c r="M102" s="1"/>
  <c r="I102"/>
  <c r="K102"/>
  <c r="O102"/>
  <c r="Q102"/>
  <c r="U102"/>
  <c r="G109"/>
  <c r="I109"/>
  <c r="K109"/>
  <c r="M109"/>
  <c r="O109"/>
  <c r="Q109"/>
  <c r="U109"/>
  <c r="G116"/>
  <c r="M116" s="1"/>
  <c r="I116"/>
  <c r="K116"/>
  <c r="O116"/>
  <c r="Q116"/>
  <c r="U116"/>
  <c r="G120"/>
  <c r="I120"/>
  <c r="K120"/>
  <c r="M120"/>
  <c r="O120"/>
  <c r="Q120"/>
  <c r="U120"/>
  <c r="G121"/>
  <c r="K121"/>
  <c r="O121"/>
  <c r="U121"/>
  <c r="G122"/>
  <c r="I122"/>
  <c r="I121" s="1"/>
  <c r="K122"/>
  <c r="M122"/>
  <c r="M121" s="1"/>
  <c r="O122"/>
  <c r="Q122"/>
  <c r="Q121" s="1"/>
  <c r="U122"/>
  <c r="G128"/>
  <c r="I128"/>
  <c r="I127" s="1"/>
  <c r="K128"/>
  <c r="M128"/>
  <c r="O128"/>
  <c r="Q128"/>
  <c r="Q127" s="1"/>
  <c r="U128"/>
  <c r="G134"/>
  <c r="M134" s="1"/>
  <c r="I134"/>
  <c r="K134"/>
  <c r="K127" s="1"/>
  <c r="O134"/>
  <c r="O127" s="1"/>
  <c r="Q134"/>
  <c r="U134"/>
  <c r="U127" s="1"/>
  <c r="G146"/>
  <c r="I146"/>
  <c r="K146"/>
  <c r="M146"/>
  <c r="O146"/>
  <c r="Q146"/>
  <c r="U146"/>
  <c r="G148"/>
  <c r="M148" s="1"/>
  <c r="I148"/>
  <c r="K148"/>
  <c r="O148"/>
  <c r="Q148"/>
  <c r="U148"/>
  <c r="G152"/>
  <c r="I152"/>
  <c r="K152"/>
  <c r="M152"/>
  <c r="O152"/>
  <c r="Q152"/>
  <c r="U152"/>
  <c r="G157"/>
  <c r="M157" s="1"/>
  <c r="I157"/>
  <c r="K157"/>
  <c r="O157"/>
  <c r="Q157"/>
  <c r="U157"/>
  <c r="G161"/>
  <c r="I161"/>
  <c r="K161"/>
  <c r="M161"/>
  <c r="O161"/>
  <c r="Q161"/>
  <c r="U161"/>
  <c r="G163"/>
  <c r="I163"/>
  <c r="I162" s="1"/>
  <c r="K163"/>
  <c r="M163"/>
  <c r="O163"/>
  <c r="Q163"/>
  <c r="Q162" s="1"/>
  <c r="U163"/>
  <c r="G168"/>
  <c r="M168" s="1"/>
  <c r="I168"/>
  <c r="K168"/>
  <c r="K162" s="1"/>
  <c r="O168"/>
  <c r="O162" s="1"/>
  <c r="Q168"/>
  <c r="U168"/>
  <c r="U162" s="1"/>
  <c r="G170"/>
  <c r="I170"/>
  <c r="K170"/>
  <c r="M170"/>
  <c r="O170"/>
  <c r="Q170"/>
  <c r="U170"/>
  <c r="G171"/>
  <c r="M171" s="1"/>
  <c r="I171"/>
  <c r="K171"/>
  <c r="O171"/>
  <c r="Q171"/>
  <c r="U171"/>
  <c r="G174"/>
  <c r="I174"/>
  <c r="K174"/>
  <c r="M174"/>
  <c r="O174"/>
  <c r="Q174"/>
  <c r="U174"/>
  <c r="G175"/>
  <c r="M175" s="1"/>
  <c r="I175"/>
  <c r="K175"/>
  <c r="O175"/>
  <c r="Q175"/>
  <c r="U175"/>
  <c r="G179"/>
  <c r="I179"/>
  <c r="K179"/>
  <c r="M179"/>
  <c r="O179"/>
  <c r="Q179"/>
  <c r="U179"/>
  <c r="G182"/>
  <c r="M182" s="1"/>
  <c r="I182"/>
  <c r="K182"/>
  <c r="O182"/>
  <c r="Q182"/>
  <c r="U182"/>
  <c r="G185"/>
  <c r="I185"/>
  <c r="K185"/>
  <c r="M185"/>
  <c r="O185"/>
  <c r="Q185"/>
  <c r="U185"/>
  <c r="G190"/>
  <c r="M190" s="1"/>
  <c r="I190"/>
  <c r="K190"/>
  <c r="O190"/>
  <c r="Q190"/>
  <c r="U190"/>
  <c r="G193"/>
  <c r="I193"/>
  <c r="K193"/>
  <c r="M193"/>
  <c r="O193"/>
  <c r="Q193"/>
  <c r="U193"/>
  <c r="G194"/>
  <c r="G195"/>
  <c r="I195"/>
  <c r="I194" s="1"/>
  <c r="K195"/>
  <c r="M195"/>
  <c r="O195"/>
  <c r="Q195"/>
  <c r="Q194" s="1"/>
  <c r="U195"/>
  <c r="G204"/>
  <c r="M204" s="1"/>
  <c r="I204"/>
  <c r="K204"/>
  <c r="K194" s="1"/>
  <c r="O204"/>
  <c r="O194" s="1"/>
  <c r="Q204"/>
  <c r="U204"/>
  <c r="U194" s="1"/>
  <c r="G206"/>
  <c r="I206"/>
  <c r="K206"/>
  <c r="M206"/>
  <c r="O206"/>
  <c r="Q206"/>
  <c r="U206"/>
  <c r="G213"/>
  <c r="M213" s="1"/>
  <c r="I213"/>
  <c r="K213"/>
  <c r="O213"/>
  <c r="Q213"/>
  <c r="U213"/>
  <c r="I214"/>
  <c r="Q214"/>
  <c r="G215"/>
  <c r="G214" s="1"/>
  <c r="I215"/>
  <c r="K215"/>
  <c r="K214" s="1"/>
  <c r="O215"/>
  <c r="O214" s="1"/>
  <c r="Q215"/>
  <c r="U215"/>
  <c r="U214" s="1"/>
  <c r="I20" i="1"/>
  <c r="I19"/>
  <c r="I18"/>
  <c r="I17"/>
  <c r="I16"/>
  <c r="I61"/>
  <c r="G27"/>
  <c r="F40"/>
  <c r="G23" s="1"/>
  <c r="G40"/>
  <c r="G25" s="1"/>
  <c r="G26" s="1"/>
  <c r="H39"/>
  <c r="H40" s="1"/>
  <c r="J28"/>
  <c r="J26"/>
  <c r="G38"/>
  <c r="F38"/>
  <c r="H32"/>
  <c r="J23"/>
  <c r="J24"/>
  <c r="J25"/>
  <c r="J27"/>
  <c r="E24"/>
  <c r="E26"/>
  <c r="G29" l="1"/>
  <c r="G24"/>
  <c r="G28"/>
  <c r="M30" i="12"/>
  <c r="M194"/>
  <c r="M162"/>
  <c r="M127"/>
  <c r="M60"/>
  <c r="M8"/>
  <c r="G162"/>
  <c r="G127"/>
  <c r="G60"/>
  <c r="G30"/>
  <c r="G8"/>
  <c r="M215"/>
  <c r="M214" s="1"/>
  <c r="M92"/>
  <c r="M91" s="1"/>
  <c r="M89"/>
  <c r="M88" s="1"/>
  <c r="M74"/>
  <c r="M73" s="1"/>
  <c r="M68"/>
  <c r="M67" s="1"/>
  <c r="M26"/>
  <c r="M25" s="1"/>
  <c r="M16"/>
  <c r="M15" s="1"/>
  <c r="I21" i="1"/>
  <c r="I39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<sst xmlns="http://schemas.openxmlformats.org/spreadsheetml/2006/main" count="710" uniqueCount="355">
  <si>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</si>
  <si>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</si>
  <si>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</si>
  <si>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</si>
  <si>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</si>
  <si>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</si>
  <si>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</si>
  <si>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</si>
  <si>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</si>
  <si>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</si>
  <si>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</si>
  <si>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</si>
  <si>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</si>
  <si>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</si>
  <si>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</si>
  <si>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</si>
  <si>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</si>
  <si>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</si>
  <si>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</si>
  <si>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</si>
  <si>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</si>
  <si>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</si>
  <si>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</si>
  <si>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</si>
  <si>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</si>
  <si>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</si>
  <si>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</si>
  <si>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</si>
  <si>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</si>
  <si>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</si>
  <si>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</si>
  <si>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</si>
  <si>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</si>
  <si>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</si>
  <si>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</si>
  <si>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</si>
  <si>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</si>
  <si>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</si>
  <si>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</si>
  <si>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</si>
  <si>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</si>
  <si>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</si>
  <si>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</si>
  <si>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</si>
  <si>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</si>
  <si>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Ing.Martina Švecová</t>
  </si>
  <si>
    <t>Oprava 16 ks balkónů  - bytový dům Sv.Ducha 2,4 Kr</t>
  </si>
  <si>
    <t>Město Krnov</t>
  </si>
  <si>
    <t>Hlavní náměstí 96/1</t>
  </si>
  <si>
    <t>Krnov-Pod Bezručovým vrchem</t>
  </si>
  <si>
    <t>79401</t>
  </si>
  <si>
    <t>00296139</t>
  </si>
  <si>
    <t>CZ00296139</t>
  </si>
  <si>
    <t>Okružní 791/30</t>
  </si>
  <si>
    <t>Město Albrechtice</t>
  </si>
  <si>
    <t>79395</t>
  </si>
  <si>
    <t>68189010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</si>
  <si>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</si>
  <si>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</si>
  <si>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</si>
  <si>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</si>
  <si>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</si>
  <si>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</si>
  <si>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</si>
  <si>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</si>
  <si>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</si>
  <si>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</si>
  <si>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</si>
  <si>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</si>
  <si>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</si>
  <si>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</si>
  <si>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</si>
  <si>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</si>
  <si>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</si>
  <si>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</si>
  <si>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</si>
  <si>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</si>
  <si>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???</t>
  </si>
  <si>
    <t>711</t>
  </si>
  <si>
    <t>Izolace proti vodě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</si>
  <si>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</si>
  <si>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</si>
  <si>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</si>
  <si>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</si>
  <si>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</si>
  <si>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</si>
  <si>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</si>
  <si>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</si>
  <si>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</si>
  <si>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</si>
  <si>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</si>
  <si>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</si>
  <si>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</si>
  <si>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</si>
  <si>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</si>
  <si>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</si>
  <si>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</si>
  <si>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</si>
  <si>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</si>
  <si>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</si>
  <si>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</si>
  <si>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</si>
  <si>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</si>
  <si>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</si>
  <si>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</si>
  <si>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</si>
  <si>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</si>
  <si>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</si>
  <si>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</si>
  <si>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</si>
  <si>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</si>
  <si>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</si>
  <si>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</si>
  <si>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</si>
  <si>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</si>
  <si>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</si>
  <si>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</si>
  <si>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612409991R00</t>
  </si>
  <si>
    <t>Začištění omítek kolem oken,dveří apod.</t>
  </si>
  <si>
    <t>m</t>
  </si>
  <si>
    <t>POL1_0</t>
  </si>
  <si>
    <t xml:space="preserve">soklík: : </t>
  </si>
  <si>
    <t>VV</t>
  </si>
  <si>
    <t>2,55*16</t>
  </si>
  <si>
    <t>614472420R00</t>
  </si>
  <si>
    <t>Oprava beton.konstr.plochy do 0,25 m2 tl.20 mm, adhézní můstek, oprava vysprávkovou maltou</t>
  </si>
  <si>
    <t>kus</t>
  </si>
  <si>
    <t>objekt2: : 2</t>
  </si>
  <si>
    <t>objekt: : 42</t>
  </si>
  <si>
    <t>621461151R00</t>
  </si>
  <si>
    <t>Oprava omítek podhledů břízolit., 20% slož. 1-2</t>
  </si>
  <si>
    <t>m2</t>
  </si>
  <si>
    <t xml:space="preserve">  podhledy balkónu: : </t>
  </si>
  <si>
    <t xml:space="preserve">  0,8*2,65</t>
  </si>
  <si>
    <t xml:space="preserve">  (0,8+0,8+2,65)*0,2</t>
  </si>
  <si>
    <t>2,97*16</t>
  </si>
  <si>
    <t>622471317R00</t>
  </si>
  <si>
    <t>Nátěr nebo nástřik stěn vnějších, složitost 1 - 2</t>
  </si>
  <si>
    <t>622904121R00</t>
  </si>
  <si>
    <t>Ruční čištění ocelovým kartáčem, očištění povrchu výztuže před opravou</t>
  </si>
  <si>
    <t>632421160RU1</t>
  </si>
  <si>
    <t>Potěr ,ručně zpracovaný,tl.50 mm, jednosložková cementová hmota</t>
  </si>
  <si>
    <t xml:space="preserve">položka č.12 viz.detail A: : </t>
  </si>
  <si>
    <t>2,12*16</t>
  </si>
  <si>
    <t>632411904R00</t>
  </si>
  <si>
    <t xml:space="preserve">Penetrace savých podkladů </t>
  </si>
  <si>
    <t>941941052R00</t>
  </si>
  <si>
    <t>Montáž lešení leh.řad.s podlahami,š.1,5 m, H 24 m</t>
  </si>
  <si>
    <t xml:space="preserve">nejvyšší konstruce upravovavá z lešení ve výšce cca 13,735 m od UT: : </t>
  </si>
  <si>
    <t xml:space="preserve">  (2,65+1,5+1,5)+0,8+0,8</t>
  </si>
  <si>
    <t>7,25*(13,735-1,8)*2</t>
  </si>
  <si>
    <t xml:space="preserve">  (2,65+1,5+1)+0,8+0,8</t>
  </si>
  <si>
    <t>6,75*(13,75-1,8)*2</t>
  </si>
  <si>
    <t>941941392R00</t>
  </si>
  <si>
    <t>Příplatek za každý měsíc použití lešení k pol.1052</t>
  </si>
  <si>
    <t>944941102R00</t>
  </si>
  <si>
    <t>Ochranné zábradlí na leš.konstrukcích, jednotyčové</t>
  </si>
  <si>
    <t>7,25*4*2*2</t>
  </si>
  <si>
    <t>944944011R00</t>
  </si>
  <si>
    <t>Montáž a demontáž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</si>
  <si>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</si>
  <si>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</si>
  <si>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</si>
  <si>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</si>
  <si>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941941852R00</t>
  </si>
  <si>
    <t>Demontáž lešení leh.řad.s podlahami,š.1,5 m,H 24 m</t>
  </si>
  <si>
    <t>944945012R00</t>
  </si>
  <si>
    <t>Montáž záchytné stříšky H 4,5 m, šířky do 2 m</t>
  </si>
  <si>
    <t>objekt 2: : 2</t>
  </si>
  <si>
    <t>objekt4: : 2</t>
  </si>
  <si>
    <t>944945192R00</t>
  </si>
  <si>
    <t>Příplatek za každý měsíc použ.stříšky, k pol. 5012</t>
  </si>
  <si>
    <t>944945812R00</t>
  </si>
  <si>
    <t>Demontáž záchytné stříšky H 4,5 m, šířky do 2 m</t>
  </si>
  <si>
    <t>944945013R00</t>
  </si>
  <si>
    <t>Montáž záchytné stříšky H 4,5 m, šířky nad 2 m</t>
  </si>
  <si>
    <t>průchod, objekt 4: : 3</t>
  </si>
  <si>
    <t>944945193R00</t>
  </si>
  <si>
    <t>Příplatek za každý měsíc použ.stříšky, k pol. 5013</t>
  </si>
  <si>
    <t>944945813R00</t>
  </si>
  <si>
    <t>Demontáž záchytné stříšky H 4,5 m, šířky nad 2 m</t>
  </si>
  <si>
    <t>953981201R00</t>
  </si>
  <si>
    <t>Chemické kotvy, beton, hl. 80 mm, M8, malta POXY</t>
  </si>
  <si>
    <t xml:space="preserve">6ks/balkon: : </t>
  </si>
  <si>
    <t>6*16</t>
  </si>
  <si>
    <t>953942000VL</t>
  </si>
  <si>
    <t>Zpětné osazení sušáků na prádlo</t>
  </si>
  <si>
    <t>Položka obsahuje zětnou montáž sušáků osazením na zábradlí.Stávajíc sušáky jsou provedeny ze dvou tyčí  L 40/40 , dl.cca 1,5 m přišroubovaných na madlo zábradlí.</t>
  </si>
  <si>
    <t>POP</t>
  </si>
  <si>
    <t>7*2*2</t>
  </si>
  <si>
    <t>965081813R00</t>
  </si>
  <si>
    <t>Bourání dlaždic teracových tl. nad 1 cm, nad 1 m2</t>
  </si>
  <si>
    <t>1,91*16</t>
  </si>
  <si>
    <t>965043341R00</t>
  </si>
  <si>
    <t>Bourání podkladů bet., potěr tl. 10 cm, nad 4 m2</t>
  </si>
  <si>
    <t>m3</t>
  </si>
  <si>
    <t>1,91*0,03*16</t>
  </si>
  <si>
    <t>965048250R00</t>
  </si>
  <si>
    <t>Dočištění povrchu po vybourání dlažeb, MC do 50%</t>
  </si>
  <si>
    <t>978036121R00</t>
  </si>
  <si>
    <t>Otlučení omítek břízolitových v rozsahu 10 %</t>
  </si>
  <si>
    <t>výměra viz.oprava omítek: : 23,76*2</t>
  </si>
  <si>
    <t>979011111R00</t>
  </si>
  <si>
    <t>Svislá doprava suti a vybour. hmot za 2.NP a 1.PP</t>
  </si>
  <si>
    <t>t</t>
  </si>
  <si>
    <t>4,78+0,237+0,149</t>
  </si>
  <si>
    <t>979011121R00</t>
  </si>
  <si>
    <t>Příplatek za každé další podlaží</t>
  </si>
  <si>
    <t>5,166*3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</si>
  <si>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</si>
  <si>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</si>
  <si>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</si>
  <si>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</si>
  <si>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</si>
  <si>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</si>
  <si>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</si>
  <si>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</si>
  <si>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5,166*2</t>
  </si>
  <si>
    <t>979999997R00</t>
  </si>
  <si>
    <t xml:space="preserve">Poplatek za skládku čistá suť </t>
  </si>
  <si>
    <t>4,78+0,237</t>
  </si>
  <si>
    <t>979990121R00</t>
  </si>
  <si>
    <t>Poplatek za skládku suti - asfaltové pásy</t>
  </si>
  <si>
    <t>999281111R00</t>
  </si>
  <si>
    <t>Přesun hmot pro opravy a údržbu do výšky 25 m</t>
  </si>
  <si>
    <t>0,215+3,614+3,483+9,098+0,16</t>
  </si>
  <si>
    <t>711140101R00</t>
  </si>
  <si>
    <t>Odstr.izolace proti vlhk.vodor. pásy přitav.,1vrst</t>
  </si>
  <si>
    <t>711212321R00</t>
  </si>
  <si>
    <t>Stěrka hydroizolační dvouvrstvá</t>
  </si>
  <si>
    <t xml:space="preserve">vrstva č.5-8viz.detail A: : </t>
  </si>
  <si>
    <t xml:space="preserve">  plocha: : 2,12</t>
  </si>
  <si>
    <t xml:space="preserve">  vytažení na sokl 1 cm: : </t>
  </si>
  <si>
    <t xml:space="preserve">  (2,65-0,765+0,15+0,15)*0,1</t>
  </si>
  <si>
    <t>2,3385*16</t>
  </si>
  <si>
    <t>711401112VL</t>
  </si>
  <si>
    <t>Těsnící hydroizolační pás, (okraj balkónu)</t>
  </si>
  <si>
    <t>Položka obsahuje dodávku a montáž těsnícího hydoizolačního pásu z polyetylénu</t>
  </si>
  <si>
    <t xml:space="preserve">vrstva č.6- viz detail A: : </t>
  </si>
  <si>
    <t xml:space="preserve">  2,65+0,8+0,8</t>
  </si>
  <si>
    <t>4,25*16</t>
  </si>
  <si>
    <t>711401125VL</t>
  </si>
  <si>
    <t xml:space="preserve">Sokl z těsnícího pásu, prostupová bandážní páska </t>
  </si>
  <si>
    <t>Položka obsahuje dodávku a montáž těsnícího hydroizolačního -pásu styk podlahy/sokl</t>
  </si>
  <si>
    <t xml:space="preserve">vrstva č.6 viz.detail A: : </t>
  </si>
  <si>
    <t xml:space="preserve">  2,65-0,765+0,15+0,15</t>
  </si>
  <si>
    <t>2,185*16</t>
  </si>
  <si>
    <t>711400011VL</t>
  </si>
  <si>
    <t>Páska dilatačnní samolepící 45x30, tl.3mm</t>
  </si>
  <si>
    <t>Položka obsahuje dodávku a montáž samolepícího dilatačního pásku pro oddělení vrstev podlahy od zdiva.</t>
  </si>
  <si>
    <t xml:space="preserve">vrstva č.10 viz.detail A: : </t>
  </si>
  <si>
    <t>2,65*16</t>
  </si>
  <si>
    <t>998711203R00</t>
  </si>
  <si>
    <t>Přesun hmot pro izolace proti vodě, výšky do 60 m</t>
  </si>
  <si>
    <t>764421830R00</t>
  </si>
  <si>
    <t>Demontáž oplechování říms,rš od 100 do 200 mm</t>
  </si>
  <si>
    <t>767996801R00</t>
  </si>
  <si>
    <t>Demontáž atypických ocelových konstr. do 50 kg</t>
  </si>
  <si>
    <t>kg</t>
  </si>
  <si>
    <t>sušáky( cca 10 kg/ks): : 10*7</t>
  </si>
  <si>
    <t xml:space="preserve">  plechová výplň zábradlí (7,85kg/m2): : (1,9+0,8)*0,765*7,85</t>
  </si>
  <si>
    <t>16,2142*16</t>
  </si>
  <si>
    <t>767995104R00</t>
  </si>
  <si>
    <t>Výroba a montáž kov. atypických konstr. do 50 kg</t>
  </si>
  <si>
    <t xml:space="preserve">  madlo 50x20x2 (2,07kg/m): : </t>
  </si>
  <si>
    <t xml:space="preserve">  (2,65+0,8+0,8)*2,07</t>
  </si>
  <si>
    <t xml:space="preserve">  madlo 50/5 (1,96kg/m): : </t>
  </si>
  <si>
    <t xml:space="preserve">  (2,65+0,8+0,8)*1,96</t>
  </si>
  <si>
    <t xml:space="preserve">  kotevní desky 50x160x5 (1,96kg/m): : </t>
  </si>
  <si>
    <t xml:space="preserve">  0,16*1,96*2</t>
  </si>
  <si>
    <t xml:space="preserve">  svislé tyče 18x18 (2,543kg/m), 7ks/balkon: : </t>
  </si>
  <si>
    <t xml:space="preserve">  0,225*2,543*7</t>
  </si>
  <si>
    <t>21,7599*16</t>
  </si>
  <si>
    <t>767-001</t>
  </si>
  <si>
    <t>Zpětná montáž opláštění zábradlí z plechu</t>
  </si>
  <si>
    <t>výměra viz.demontáž: : 16,2142*16</t>
  </si>
  <si>
    <t>14587741R</t>
  </si>
  <si>
    <t>Profil obdélník. uzavř.svařovaný S235   50x20x2 mm</t>
  </si>
  <si>
    <t>POL3_0</t>
  </si>
  <si>
    <t xml:space="preserve">výměra viz. výroba a montáž: : </t>
  </si>
  <si>
    <t xml:space="preserve">ztzratné 7%: : </t>
  </si>
  <si>
    <t>madlo: : 8,7975*16*0,001*1,07</t>
  </si>
  <si>
    <t>13359070R</t>
  </si>
  <si>
    <t>Ocel pásová jakost 11375  50x5,0 mm</t>
  </si>
  <si>
    <t xml:space="preserve">výměra vi.výroba a montáž: : </t>
  </si>
  <si>
    <t xml:space="preserve">ztratné 7%: : </t>
  </si>
  <si>
    <t>madlo: : 8,33*16*0,001*1,07</t>
  </si>
  <si>
    <t>kotevní desky: : 0,6272*0,001*16*1,07</t>
  </si>
  <si>
    <t>13215546R</t>
  </si>
  <si>
    <t>Tyč ocelová čtvercová jakost 11375  18 mm</t>
  </si>
  <si>
    <t xml:space="preserve">výměra viz.výroba a montáž: : </t>
  </si>
  <si>
    <t>svislé tyče: : 4,0052*16*0,001*1,07</t>
  </si>
  <si>
    <t>998767203R00</t>
  </si>
  <si>
    <t>Přesun hmot pro zámečnické konstr., výšky do 24 m</t>
  </si>
  <si>
    <t>771475014R00</t>
  </si>
  <si>
    <t>Obklad soklíků keram.rovných, tmel,výška 10 cm</t>
  </si>
  <si>
    <t>771775107RT1</t>
  </si>
  <si>
    <t>Montáž podlah keram.vnější, hladké, tmel, 20x20 cm, tmel flexibilní</t>
  </si>
  <si>
    <t>771101121R00</t>
  </si>
  <si>
    <t>Provedení penetrace podkladu</t>
  </si>
  <si>
    <t>771570001</t>
  </si>
  <si>
    <t>Příplatek za spárovací flexibilní hmotu - plošně</t>
  </si>
  <si>
    <t>plocha: : 33,92</t>
  </si>
  <si>
    <t>soklík: : 34,96*0,1</t>
  </si>
  <si>
    <t>771579791R00</t>
  </si>
  <si>
    <t>Příplatek za plochu podlah keram. do 5 m2 jednotl.</t>
  </si>
  <si>
    <t>59764202R</t>
  </si>
  <si>
    <t>Dlažba keramická protiskluzná 200x200x10 mm, součinitel smykového tření min.0,3</t>
  </si>
  <si>
    <t xml:space="preserve">ztratné 10%: : </t>
  </si>
  <si>
    <t>plocha: : 33,92*1,1</t>
  </si>
  <si>
    <t>soklík: : 34,96*0,1*1,1</t>
  </si>
  <si>
    <t>771577974R00</t>
  </si>
  <si>
    <t>Ukončovací profil pro sokl 8 mm</t>
  </si>
  <si>
    <t xml:space="preserve">položka č.3 viz.detail A: : </t>
  </si>
  <si>
    <t>34,96</t>
  </si>
  <si>
    <t>771577928R00</t>
  </si>
  <si>
    <t>Podlahový profil koutový pružný jednodíln 15/10 mm, styk dlažba/sokl</t>
  </si>
  <si>
    <t xml:space="preserve">položka č.9 viz.detail A: : </t>
  </si>
  <si>
    <t>771570002</t>
  </si>
  <si>
    <t>Ukončovací profil balkónový, eloxovaný ohýbaný hliník</t>
  </si>
  <si>
    <t xml:space="preserve">m     </t>
  </si>
  <si>
    <t xml:space="preserve">  0,8+0,8+2,65</t>
  </si>
  <si>
    <t>771570003</t>
  </si>
  <si>
    <t>Ukončovací profil rohový, , eloxovaný ohýbaný hliník</t>
  </si>
  <si>
    <t xml:space="preserve">2ks/balkon: : </t>
  </si>
  <si>
    <t>2*16</t>
  </si>
  <si>
    <t>998771203R00</t>
  </si>
  <si>
    <t>Přesun hmot pro podlahy z dlaždic, výšky do 24 m</t>
  </si>
  <si>
    <t>783201811R00</t>
  </si>
  <si>
    <t>Odstranění nátěrů z kovových konstrukcí oškrábáním</t>
  </si>
  <si>
    <t xml:space="preserve">plechová výplň: : </t>
  </si>
  <si>
    <t>(1,9+0,8)*0,765*2*16</t>
  </si>
  <si>
    <t xml:space="preserve">zábradlí- výpočet dle CS RTS čl.3543 a)-příčle 80-150 mm -2xplocha: : </t>
  </si>
  <si>
    <t xml:space="preserve">  (0,8+0,8+2,65)*0,875*2</t>
  </si>
  <si>
    <t>7,4375*16</t>
  </si>
  <si>
    <t>sušáky: : 0,04*4*1,5*28</t>
  </si>
  <si>
    <t>783904811R00</t>
  </si>
  <si>
    <t>Odrezivění kovových konstrukcí</t>
  </si>
  <si>
    <t>cca50% plochy: : 191,816/2</t>
  </si>
  <si>
    <t>783226100R00</t>
  </si>
  <si>
    <t>Nátěr syntetický kovových konstrukcí základní</t>
  </si>
  <si>
    <t>stávající zábradlí: :  výměra viz.odstranění nátěru191,8160</t>
  </si>
  <si>
    <t xml:space="preserve">nastavení zábradlí, výpočet dle CS RTS čl.3542 a), příčle 80-150mm-2x: : </t>
  </si>
  <si>
    <t xml:space="preserve">  (0,8+0,8+2,65)*0,225*2</t>
  </si>
  <si>
    <t>1,9125*16</t>
  </si>
  <si>
    <t>783222100R00</t>
  </si>
  <si>
    <t>Nátěr syntetický kovových konstrukcí dvojnásobný</t>
  </si>
  <si>
    <t>005121010R</t>
  </si>
  <si>
    <t>Vybudování zařízení staveniště</t>
  </si>
  <si>
    <t>Soubor</t>
  </si>
  <si>
    <t/>
  </si>
  <si>
    <t>SUM</t>
  </si>
  <si>
    <t>POPUZIV</t>
  </si>
  <si>
    <t>END</t>
  </si>
  <si>
    <t>Oprava 16 ks balkónů  - bytový dům Sv.Ducha 2,4 Krnov</t>
  </si>
</sst>
</file>

<file path=xl/styles.xml><?xml version="1.0" encoding="utf-8"?>
<styleSheet xmlns="http://schemas.openxmlformats.org/spreadsheetml/2006/main">
  <numFmts count="1"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0" fillId="3" borderId="39" xfId="0" applyFill="1" applyBorder="1" applyAlignment="1">
      <alignment horizontal="center" vertical="top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5" zoomScaleNormal="100" zoomScaleSheetLayoutView="75" workbookViewId="0">
      <selection activeCell="C2" sqref="C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354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 t="s">
        <v>45</v>
      </c>
      <c r="E11" s="125"/>
      <c r="F11" s="125"/>
      <c r="G11" s="125"/>
      <c r="H11" s="28" t="s">
        <v>33</v>
      </c>
      <c r="I11" s="129" t="s">
        <v>56</v>
      </c>
      <c r="J11" s="11"/>
    </row>
    <row r="12" spans="1:15" ht="15.75" customHeight="1">
      <c r="A12" s="4"/>
      <c r="B12" s="41"/>
      <c r="C12" s="26"/>
      <c r="D12" s="126" t="s">
        <v>53</v>
      </c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 t="s">
        <v>55</v>
      </c>
      <c r="D13" s="127" t="s">
        <v>54</v>
      </c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SUMIF(F47:F60,A16,I47:I60)+SUMIF(F47:F60,"PSU",I47:I60)</f>
        <v>0</v>
      </c>
      <c r="J16" s="94"/>
    </row>
    <row r="17" spans="1:10" ht="23.25" customHeight="1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SUMIF(F47:F60,A17,I47:I60)</f>
        <v>0</v>
      </c>
      <c r="J17" s="94"/>
    </row>
    <row r="18" spans="1:10" ht="23.25" customHeight="1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SUMIF(F47:F60,A18,I47:I60)</f>
        <v>0</v>
      </c>
      <c r="J18" s="94"/>
    </row>
    <row r="19" spans="1:10" ht="23.25" customHeight="1">
      <c r="A19" s="194" t="s">
        <v>88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SUMIF(F47:F60,A19,I47:I60)</f>
        <v>0</v>
      </c>
      <c r="J19" s="94"/>
    </row>
    <row r="20" spans="1:10" ht="23.25" customHeight="1">
      <c r="A20" s="194" t="s">
        <v>89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SUMIF(F47:F60,A20,I47:I60)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42138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>
      <c r="A39" s="132">
        <v>1</v>
      </c>
      <c r="B39" s="138"/>
      <c r="C39" s="139"/>
      <c r="D39" s="140"/>
      <c r="E39" s="140"/>
      <c r="F39" s="148">
        <f>' Pol'!AC217</f>
        <v>0</v>
      </c>
      <c r="G39" s="149">
        <f>' Pol'!AD217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>
      <c r="A40" s="132"/>
      <c r="B40" s="142" t="s">
        <v>57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>
      <c r="B44" s="162" t="s">
        <v>59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60</v>
      </c>
      <c r="G46" s="173"/>
      <c r="H46" s="173"/>
      <c r="I46" s="174" t="s">
        <v>28</v>
      </c>
      <c r="J46" s="174"/>
    </row>
    <row r="47" spans="1:10" ht="25.5" customHeight="1">
      <c r="A47" s="164"/>
      <c r="B47" s="175" t="s">
        <v>61</v>
      </c>
      <c r="C47" s="176" t="s">
        <v>62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>
      <c r="A48" s="164"/>
      <c r="B48" s="167" t="s">
        <v>63</v>
      </c>
      <c r="C48" s="166" t="s">
        <v>64</v>
      </c>
      <c r="D48" s="168"/>
      <c r="E48" s="168"/>
      <c r="F48" s="184" t="s">
        <v>23</v>
      </c>
      <c r="G48" s="185"/>
      <c r="H48" s="185"/>
      <c r="I48" s="186">
        <f>' Pol'!G15</f>
        <v>0</v>
      </c>
      <c r="J48" s="186"/>
    </row>
    <row r="49" spans="1:10" ht="25.5" customHeight="1">
      <c r="A49" s="164"/>
      <c r="B49" s="167" t="s">
        <v>65</v>
      </c>
      <c r="C49" s="166" t="s">
        <v>66</v>
      </c>
      <c r="D49" s="168"/>
      <c r="E49" s="168"/>
      <c r="F49" s="184" t="s">
        <v>23</v>
      </c>
      <c r="G49" s="185"/>
      <c r="H49" s="185"/>
      <c r="I49" s="186">
        <f>' Pol'!G25</f>
        <v>0</v>
      </c>
      <c r="J49" s="186"/>
    </row>
    <row r="50" spans="1:10" ht="25.5" customHeight="1">
      <c r="A50" s="164"/>
      <c r="B50" s="167" t="s">
        <v>67</v>
      </c>
      <c r="C50" s="166" t="s">
        <v>68</v>
      </c>
      <c r="D50" s="168"/>
      <c r="E50" s="168"/>
      <c r="F50" s="184" t="s">
        <v>23</v>
      </c>
      <c r="G50" s="185"/>
      <c r="H50" s="185"/>
      <c r="I50" s="186">
        <f>' Pol'!G30</f>
        <v>0</v>
      </c>
      <c r="J50" s="186"/>
    </row>
    <row r="51" spans="1:10" ht="25.5" customHeight="1">
      <c r="A51" s="164"/>
      <c r="B51" s="167" t="s">
        <v>69</v>
      </c>
      <c r="C51" s="166" t="s">
        <v>70</v>
      </c>
      <c r="D51" s="168"/>
      <c r="E51" s="168"/>
      <c r="F51" s="184" t="s">
        <v>23</v>
      </c>
      <c r="G51" s="185"/>
      <c r="H51" s="185"/>
      <c r="I51" s="186">
        <f>' Pol'!G60</f>
        <v>0</v>
      </c>
      <c r="J51" s="186"/>
    </row>
    <row r="52" spans="1:10" ht="25.5" customHeight="1">
      <c r="A52" s="164"/>
      <c r="B52" s="167" t="s">
        <v>71</v>
      </c>
      <c r="C52" s="166" t="s">
        <v>72</v>
      </c>
      <c r="D52" s="168"/>
      <c r="E52" s="168"/>
      <c r="F52" s="184" t="s">
        <v>23</v>
      </c>
      <c r="G52" s="185"/>
      <c r="H52" s="185"/>
      <c r="I52" s="186">
        <f>' Pol'!G67</f>
        <v>0</v>
      </c>
      <c r="J52" s="186"/>
    </row>
    <row r="53" spans="1:10" ht="25.5" customHeight="1">
      <c r="A53" s="164"/>
      <c r="B53" s="167" t="s">
        <v>73</v>
      </c>
      <c r="C53" s="166" t="s">
        <v>74</v>
      </c>
      <c r="D53" s="168"/>
      <c r="E53" s="168"/>
      <c r="F53" s="184" t="s">
        <v>23</v>
      </c>
      <c r="G53" s="185"/>
      <c r="H53" s="185"/>
      <c r="I53" s="186">
        <f>' Pol'!G73</f>
        <v>0</v>
      </c>
      <c r="J53" s="186"/>
    </row>
    <row r="54" spans="1:10" ht="25.5" customHeight="1">
      <c r="A54" s="164"/>
      <c r="B54" s="167" t="s">
        <v>75</v>
      </c>
      <c r="C54" s="166" t="s">
        <v>76</v>
      </c>
      <c r="D54" s="168"/>
      <c r="E54" s="168"/>
      <c r="F54" s="184" t="s">
        <v>77</v>
      </c>
      <c r="G54" s="185"/>
      <c r="H54" s="185"/>
      <c r="I54" s="186">
        <f>' Pol'!G88</f>
        <v>0</v>
      </c>
      <c r="J54" s="186"/>
    </row>
    <row r="55" spans="1:10" ht="25.5" customHeight="1">
      <c r="A55" s="164"/>
      <c r="B55" s="167" t="s">
        <v>78</v>
      </c>
      <c r="C55" s="166" t="s">
        <v>79</v>
      </c>
      <c r="D55" s="168"/>
      <c r="E55" s="168"/>
      <c r="F55" s="184" t="s">
        <v>24</v>
      </c>
      <c r="G55" s="185"/>
      <c r="H55" s="185"/>
      <c r="I55" s="186">
        <f>' Pol'!G91</f>
        <v>0</v>
      </c>
      <c r="J55" s="186"/>
    </row>
    <row r="56" spans="1:10" ht="25.5" customHeight="1">
      <c r="A56" s="164"/>
      <c r="B56" s="167" t="s">
        <v>80</v>
      </c>
      <c r="C56" s="166" t="s">
        <v>81</v>
      </c>
      <c r="D56" s="168"/>
      <c r="E56" s="168"/>
      <c r="F56" s="184" t="s">
        <v>24</v>
      </c>
      <c r="G56" s="185"/>
      <c r="H56" s="185"/>
      <c r="I56" s="186">
        <f>' Pol'!G121</f>
        <v>0</v>
      </c>
      <c r="J56" s="186"/>
    </row>
    <row r="57" spans="1:10" ht="25.5" customHeight="1">
      <c r="A57" s="164"/>
      <c r="B57" s="167" t="s">
        <v>82</v>
      </c>
      <c r="C57" s="166" t="s">
        <v>83</v>
      </c>
      <c r="D57" s="168"/>
      <c r="E57" s="168"/>
      <c r="F57" s="184" t="s">
        <v>24</v>
      </c>
      <c r="G57" s="185"/>
      <c r="H57" s="185"/>
      <c r="I57" s="186">
        <f>' Pol'!G127</f>
        <v>0</v>
      </c>
      <c r="J57" s="186"/>
    </row>
    <row r="58" spans="1:10" ht="25.5" customHeight="1">
      <c r="A58" s="164"/>
      <c r="B58" s="167" t="s">
        <v>84</v>
      </c>
      <c r="C58" s="166" t="s">
        <v>85</v>
      </c>
      <c r="D58" s="168"/>
      <c r="E58" s="168"/>
      <c r="F58" s="184" t="s">
        <v>24</v>
      </c>
      <c r="G58" s="185"/>
      <c r="H58" s="185"/>
      <c r="I58" s="186">
        <f>' Pol'!G162</f>
        <v>0</v>
      </c>
      <c r="J58" s="186"/>
    </row>
    <row r="59" spans="1:10" ht="25.5" customHeight="1">
      <c r="A59" s="164"/>
      <c r="B59" s="167" t="s">
        <v>86</v>
      </c>
      <c r="C59" s="166" t="s">
        <v>87</v>
      </c>
      <c r="D59" s="168"/>
      <c r="E59" s="168"/>
      <c r="F59" s="184" t="s">
        <v>24</v>
      </c>
      <c r="G59" s="185"/>
      <c r="H59" s="185"/>
      <c r="I59" s="186">
        <f>' Pol'!G194</f>
        <v>0</v>
      </c>
      <c r="J59" s="186"/>
    </row>
    <row r="60" spans="1:10" ht="25.5" customHeight="1">
      <c r="A60" s="164"/>
      <c r="B60" s="178" t="s">
        <v>88</v>
      </c>
      <c r="C60" s="179" t="s">
        <v>26</v>
      </c>
      <c r="D60" s="180"/>
      <c r="E60" s="180"/>
      <c r="F60" s="187" t="s">
        <v>88</v>
      </c>
      <c r="G60" s="188"/>
      <c r="H60" s="188"/>
      <c r="I60" s="189">
        <f>' Pol'!G214</f>
        <v>0</v>
      </c>
      <c r="J60" s="189"/>
    </row>
    <row r="61" spans="1:10" ht="25.5" customHeight="1">
      <c r="A61" s="165"/>
      <c r="B61" s="171" t="s">
        <v>1</v>
      </c>
      <c r="C61" s="171"/>
      <c r="D61" s="172"/>
      <c r="E61" s="172"/>
      <c r="F61" s="190"/>
      <c r="G61" s="191"/>
      <c r="H61" s="191"/>
      <c r="I61" s="192">
        <f>SUM(I47:I60)</f>
        <v>0</v>
      </c>
      <c r="J61" s="192"/>
    </row>
    <row r="62" spans="1:10">
      <c r="F62" s="193"/>
      <c r="G62" s="131"/>
      <c r="H62" s="193"/>
      <c r="I62" s="131"/>
      <c r="J62" s="131"/>
    </row>
    <row r="63" spans="1:10">
      <c r="F63" s="193"/>
      <c r="G63" s="131"/>
      <c r="H63" s="193"/>
      <c r="I63" s="131"/>
      <c r="J63" s="131"/>
    </row>
    <row r="64" spans="1:10">
      <c r="F64" s="193"/>
      <c r="G64" s="131"/>
      <c r="H64" s="193"/>
      <c r="I64" s="131"/>
      <c r="J64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61:J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91</v>
      </c>
    </row>
    <row r="2" spans="1:60" ht="24.95" customHeight="1">
      <c r="A2" s="204" t="s">
        <v>90</v>
      </c>
      <c r="B2" s="198"/>
      <c r="C2" s="199" t="s">
        <v>46</v>
      </c>
      <c r="D2" s="200"/>
      <c r="E2" s="200"/>
      <c r="F2" s="200"/>
      <c r="G2" s="206"/>
      <c r="AE2" t="s">
        <v>92</v>
      </c>
    </row>
    <row r="3" spans="1:60" ht="24.95" hidden="1" customHeight="1">
      <c r="A3" s="205" t="s">
        <v>7</v>
      </c>
      <c r="B3" s="202"/>
      <c r="C3" s="201"/>
      <c r="D3" s="201"/>
      <c r="E3" s="201"/>
      <c r="F3" s="201"/>
      <c r="G3" s="207"/>
      <c r="AE3" t="s">
        <v>93</v>
      </c>
    </row>
    <row r="4" spans="1:60" ht="24.95" hidden="1" customHeight="1">
      <c r="A4" s="205" t="s">
        <v>8</v>
      </c>
      <c r="B4" s="202"/>
      <c r="C4" s="203"/>
      <c r="D4" s="201"/>
      <c r="E4" s="201"/>
      <c r="F4" s="201"/>
      <c r="G4" s="207"/>
      <c r="AE4" t="s">
        <v>94</v>
      </c>
    </row>
    <row r="5" spans="1:60" hidden="1">
      <c r="A5" s="208" t="s">
        <v>95</v>
      </c>
      <c r="B5" s="209"/>
      <c r="C5" s="210"/>
      <c r="D5" s="211"/>
      <c r="E5" s="212"/>
      <c r="F5" s="212"/>
      <c r="G5" s="213"/>
      <c r="AE5" t="s">
        <v>96</v>
      </c>
    </row>
    <row r="6" spans="1:60">
      <c r="D6" s="196"/>
    </row>
    <row r="7" spans="1:60" ht="38.25">
      <c r="A7" s="219" t="s">
        <v>97</v>
      </c>
      <c r="B7" s="220" t="s">
        <v>98</v>
      </c>
      <c r="C7" s="220" t="s">
        <v>99</v>
      </c>
      <c r="D7" s="242" t="s">
        <v>100</v>
      </c>
      <c r="E7" s="219" t="s">
        <v>101</v>
      </c>
      <c r="F7" s="214" t="s">
        <v>102</v>
      </c>
      <c r="G7" s="243" t="s">
        <v>28</v>
      </c>
      <c r="H7" s="244" t="s">
        <v>29</v>
      </c>
      <c r="I7" s="244" t="s">
        <v>103</v>
      </c>
      <c r="J7" s="244" t="s">
        <v>30</v>
      </c>
      <c r="K7" s="244" t="s">
        <v>104</v>
      </c>
      <c r="L7" s="244" t="s">
        <v>105</v>
      </c>
      <c r="M7" s="244" t="s">
        <v>106</v>
      </c>
      <c r="N7" s="244" t="s">
        <v>107</v>
      </c>
      <c r="O7" s="244" t="s">
        <v>108</v>
      </c>
      <c r="P7" s="244" t="s">
        <v>109</v>
      </c>
      <c r="Q7" s="244" t="s">
        <v>110</v>
      </c>
      <c r="R7" s="244" t="s">
        <v>111</v>
      </c>
      <c r="S7" s="244" t="s">
        <v>112</v>
      </c>
      <c r="T7" s="244" t="s">
        <v>113</v>
      </c>
      <c r="U7" s="221" t="s">
        <v>114</v>
      </c>
    </row>
    <row r="8" spans="1:60">
      <c r="A8" s="245" t="s">
        <v>115</v>
      </c>
      <c r="B8" s="246" t="s">
        <v>61</v>
      </c>
      <c r="C8" s="247" t="s">
        <v>62</v>
      </c>
      <c r="D8" s="248"/>
      <c r="E8" s="249"/>
      <c r="F8" s="234"/>
      <c r="G8" s="234">
        <f>SUMIF(AE9:AE14,"&lt;&gt;NOR",G9:G14)</f>
        <v>0</v>
      </c>
      <c r="H8" s="234"/>
      <c r="I8" s="234">
        <f>SUM(I9:I14)</f>
        <v>0</v>
      </c>
      <c r="J8" s="234"/>
      <c r="K8" s="234">
        <f>SUM(K9:K14)</f>
        <v>0</v>
      </c>
      <c r="L8" s="234"/>
      <c r="M8" s="234">
        <f>SUM(M9:M14)</f>
        <v>0</v>
      </c>
      <c r="N8" s="234"/>
      <c r="O8" s="234">
        <f>SUM(O9:O14)</f>
        <v>0.22</v>
      </c>
      <c r="P8" s="234"/>
      <c r="Q8" s="234">
        <f>SUM(Q9:Q14)</f>
        <v>0</v>
      </c>
      <c r="R8" s="234"/>
      <c r="S8" s="234"/>
      <c r="T8" s="250"/>
      <c r="U8" s="234">
        <f>SUM(U9:U14)</f>
        <v>8.99</v>
      </c>
      <c r="AE8" t="s">
        <v>116</v>
      </c>
    </row>
    <row r="9" spans="1:60" outlineLevel="1">
      <c r="A9" s="216">
        <v>1</v>
      </c>
      <c r="B9" s="222" t="s">
        <v>117</v>
      </c>
      <c r="C9" s="273" t="s">
        <v>118</v>
      </c>
      <c r="D9" s="224" t="s">
        <v>119</v>
      </c>
      <c r="E9" s="229">
        <v>40.799999999999997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4.3099999999999996E-3</v>
      </c>
      <c r="O9" s="236">
        <f>ROUND(E9*N9,2)</f>
        <v>0.18</v>
      </c>
      <c r="P9" s="236">
        <v>0</v>
      </c>
      <c r="Q9" s="236">
        <f>ROUND(E9*P9,2)</f>
        <v>0</v>
      </c>
      <c r="R9" s="236"/>
      <c r="S9" s="236"/>
      <c r="T9" s="237">
        <v>0.18179999999999999</v>
      </c>
      <c r="U9" s="236">
        <f>ROUND(E9*T9,2)</f>
        <v>7.42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120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16"/>
      <c r="B10" s="222"/>
      <c r="C10" s="274" t="s">
        <v>121</v>
      </c>
      <c r="D10" s="225"/>
      <c r="E10" s="230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36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122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16"/>
      <c r="B11" s="222"/>
      <c r="C11" s="274" t="s">
        <v>123</v>
      </c>
      <c r="D11" s="225"/>
      <c r="E11" s="230">
        <v>40.799999999999997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36"/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122</v>
      </c>
      <c r="AF11" s="215">
        <v>0</v>
      </c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>
      <c r="A12" s="216">
        <v>2</v>
      </c>
      <c r="B12" s="222" t="s">
        <v>124</v>
      </c>
      <c r="C12" s="273" t="s">
        <v>125</v>
      </c>
      <c r="D12" s="224" t="s">
        <v>126</v>
      </c>
      <c r="E12" s="229">
        <v>4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15</v>
      </c>
      <c r="M12" s="236">
        <f>G12*(1+L12/100)</f>
        <v>0</v>
      </c>
      <c r="N12" s="236">
        <v>9.8899999999999995E-3</v>
      </c>
      <c r="O12" s="236">
        <f>ROUND(E12*N12,2)</f>
        <v>0.04</v>
      </c>
      <c r="P12" s="236">
        <v>0</v>
      </c>
      <c r="Q12" s="236">
        <f>ROUND(E12*P12,2)</f>
        <v>0</v>
      </c>
      <c r="R12" s="236"/>
      <c r="S12" s="236"/>
      <c r="T12" s="237">
        <v>0.39150000000000001</v>
      </c>
      <c r="U12" s="236">
        <f>ROUND(E12*T12,2)</f>
        <v>1.57</v>
      </c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120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16"/>
      <c r="B13" s="222"/>
      <c r="C13" s="274" t="s">
        <v>127</v>
      </c>
      <c r="D13" s="225"/>
      <c r="E13" s="230">
        <v>2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236"/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122</v>
      </c>
      <c r="AF13" s="215">
        <v>0</v>
      </c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16"/>
      <c r="B14" s="222"/>
      <c r="C14" s="274" t="s">
        <v>128</v>
      </c>
      <c r="D14" s="225"/>
      <c r="E14" s="230">
        <v>2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  <c r="U14" s="236"/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122</v>
      </c>
      <c r="AF14" s="215">
        <v>0</v>
      </c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>
      <c r="A15" s="217" t="s">
        <v>115</v>
      </c>
      <c r="B15" s="223" t="s">
        <v>63</v>
      </c>
      <c r="C15" s="275" t="s">
        <v>64</v>
      </c>
      <c r="D15" s="226"/>
      <c r="E15" s="231"/>
      <c r="F15" s="238"/>
      <c r="G15" s="238">
        <f>SUMIF(AE16:AE24,"&lt;&gt;NOR",G16:G24)</f>
        <v>0</v>
      </c>
      <c r="H15" s="238"/>
      <c r="I15" s="238">
        <f>SUM(I16:I24)</f>
        <v>0</v>
      </c>
      <c r="J15" s="238"/>
      <c r="K15" s="238">
        <f>SUM(K16:K24)</f>
        <v>0</v>
      </c>
      <c r="L15" s="238"/>
      <c r="M15" s="238">
        <f>SUM(M16:M24)</f>
        <v>0</v>
      </c>
      <c r="N15" s="238"/>
      <c r="O15" s="238">
        <f>SUM(O16:O24)</f>
        <v>3.61</v>
      </c>
      <c r="P15" s="238"/>
      <c r="Q15" s="238">
        <f>SUM(Q16:Q24)</f>
        <v>0</v>
      </c>
      <c r="R15" s="238"/>
      <c r="S15" s="238"/>
      <c r="T15" s="239"/>
      <c r="U15" s="238">
        <f>SUM(U16:U24)</f>
        <v>88.490000000000009</v>
      </c>
      <c r="AE15" t="s">
        <v>116</v>
      </c>
    </row>
    <row r="16" spans="1:60" outlineLevel="1">
      <c r="A16" s="216">
        <v>3</v>
      </c>
      <c r="B16" s="222" t="s">
        <v>129</v>
      </c>
      <c r="C16" s="273" t="s">
        <v>130</v>
      </c>
      <c r="D16" s="224" t="s">
        <v>131</v>
      </c>
      <c r="E16" s="229">
        <v>47.52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15</v>
      </c>
      <c r="M16" s="236">
        <f>G16*(1+L16/100)</f>
        <v>0</v>
      </c>
      <c r="N16" s="236">
        <v>7.3950000000000002E-2</v>
      </c>
      <c r="O16" s="236">
        <f>ROUND(E16*N16,2)</f>
        <v>3.51</v>
      </c>
      <c r="P16" s="236">
        <v>0</v>
      </c>
      <c r="Q16" s="236">
        <f>ROUND(E16*P16,2)</f>
        <v>0</v>
      </c>
      <c r="R16" s="236"/>
      <c r="S16" s="236"/>
      <c r="T16" s="237">
        <v>1.643</v>
      </c>
      <c r="U16" s="236">
        <f>ROUND(E16*T16,2)</f>
        <v>78.08</v>
      </c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120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16"/>
      <c r="B17" s="222"/>
      <c r="C17" s="276">
        <v>0</v>
      </c>
      <c r="D17" s="227"/>
      <c r="E17" s="232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6"/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122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16"/>
      <c r="B18" s="222"/>
      <c r="C18" s="277" t="s">
        <v>132</v>
      </c>
      <c r="D18" s="227"/>
      <c r="E18" s="232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7"/>
      <c r="U18" s="236"/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122</v>
      </c>
      <c r="AF18" s="215">
        <v>2</v>
      </c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16"/>
      <c r="B19" s="222"/>
      <c r="C19" s="277" t="s">
        <v>133</v>
      </c>
      <c r="D19" s="227"/>
      <c r="E19" s="232">
        <v>2.12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7"/>
      <c r="U19" s="236"/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122</v>
      </c>
      <c r="AF19" s="215">
        <v>2</v>
      </c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16"/>
      <c r="B20" s="222"/>
      <c r="C20" s="277" t="s">
        <v>134</v>
      </c>
      <c r="D20" s="227"/>
      <c r="E20" s="232">
        <v>0.85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7"/>
      <c r="U20" s="236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122</v>
      </c>
      <c r="AF20" s="215">
        <v>2</v>
      </c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16"/>
      <c r="B21" s="222"/>
      <c r="C21" s="276">
        <v>1</v>
      </c>
      <c r="D21" s="227"/>
      <c r="E21" s="232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7"/>
      <c r="U21" s="236"/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122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16"/>
      <c r="B22" s="222"/>
      <c r="C22" s="274" t="s">
        <v>135</v>
      </c>
      <c r="D22" s="225"/>
      <c r="E22" s="230">
        <v>47.52</v>
      </c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/>
      <c r="U22" s="236"/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122</v>
      </c>
      <c r="AF22" s="215">
        <v>0</v>
      </c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16">
        <v>4</v>
      </c>
      <c r="B23" s="222" t="s">
        <v>136</v>
      </c>
      <c r="C23" s="273" t="s">
        <v>137</v>
      </c>
      <c r="D23" s="224" t="s">
        <v>131</v>
      </c>
      <c r="E23" s="229">
        <v>47.52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15</v>
      </c>
      <c r="M23" s="236">
        <f>G23*(1+L23/100)</f>
        <v>0</v>
      </c>
      <c r="N23" s="236">
        <v>2.0999999999999999E-3</v>
      </c>
      <c r="O23" s="236">
        <f>ROUND(E23*N23,2)</f>
        <v>0.1</v>
      </c>
      <c r="P23" s="236">
        <v>0</v>
      </c>
      <c r="Q23" s="236">
        <f>ROUND(E23*P23,2)</f>
        <v>0</v>
      </c>
      <c r="R23" s="236"/>
      <c r="S23" s="236"/>
      <c r="T23" s="237">
        <v>0.21</v>
      </c>
      <c r="U23" s="236">
        <f>ROUND(E23*T23,2)</f>
        <v>9.98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120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1">
      <c r="A24" s="216">
        <v>5</v>
      </c>
      <c r="B24" s="222" t="s">
        <v>138</v>
      </c>
      <c r="C24" s="273" t="s">
        <v>139</v>
      </c>
      <c r="D24" s="224" t="s">
        <v>131</v>
      </c>
      <c r="E24" s="229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15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/>
      <c r="T24" s="237">
        <v>0.43</v>
      </c>
      <c r="U24" s="236">
        <f>ROUND(E24*T24,2)</f>
        <v>0.43</v>
      </c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120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>
      <c r="A25" s="217" t="s">
        <v>115</v>
      </c>
      <c r="B25" s="223" t="s">
        <v>65</v>
      </c>
      <c r="C25" s="275" t="s">
        <v>66</v>
      </c>
      <c r="D25" s="226"/>
      <c r="E25" s="231"/>
      <c r="F25" s="238"/>
      <c r="G25" s="238">
        <f>SUMIF(AE26:AE29,"&lt;&gt;NOR",G26:G29)</f>
        <v>0</v>
      </c>
      <c r="H25" s="238"/>
      <c r="I25" s="238">
        <f>SUM(I26:I29)</f>
        <v>0</v>
      </c>
      <c r="J25" s="238"/>
      <c r="K25" s="238">
        <f>SUM(K26:K29)</f>
        <v>0</v>
      </c>
      <c r="L25" s="238"/>
      <c r="M25" s="238">
        <f>SUM(M26:M29)</f>
        <v>0</v>
      </c>
      <c r="N25" s="238"/>
      <c r="O25" s="238">
        <f>SUM(O26:O29)</f>
        <v>3.48</v>
      </c>
      <c r="P25" s="238"/>
      <c r="Q25" s="238">
        <f>SUM(Q26:Q29)</f>
        <v>0</v>
      </c>
      <c r="R25" s="238"/>
      <c r="S25" s="238"/>
      <c r="T25" s="239"/>
      <c r="U25" s="238">
        <f>SUM(U26:U29)</f>
        <v>19.87</v>
      </c>
      <c r="AE25" t="s">
        <v>116</v>
      </c>
    </row>
    <row r="26" spans="1:60" ht="22.5" outlineLevel="1">
      <c r="A26" s="216">
        <v>6</v>
      </c>
      <c r="B26" s="222" t="s">
        <v>140</v>
      </c>
      <c r="C26" s="273" t="s">
        <v>141</v>
      </c>
      <c r="D26" s="224" t="s">
        <v>131</v>
      </c>
      <c r="E26" s="229">
        <v>33.92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15</v>
      </c>
      <c r="M26" s="236">
        <f>G26*(1+L26/100)</f>
        <v>0</v>
      </c>
      <c r="N26" s="236">
        <v>0.10241</v>
      </c>
      <c r="O26" s="236">
        <f>ROUND(E26*N26,2)</f>
        <v>3.47</v>
      </c>
      <c r="P26" s="236">
        <v>0</v>
      </c>
      <c r="Q26" s="236">
        <f>ROUND(E26*P26,2)</f>
        <v>0</v>
      </c>
      <c r="R26" s="236"/>
      <c r="S26" s="236"/>
      <c r="T26" s="237">
        <v>0.496</v>
      </c>
      <c r="U26" s="236">
        <f>ROUND(E26*T26,2)</f>
        <v>16.82</v>
      </c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120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16"/>
      <c r="B27" s="222"/>
      <c r="C27" s="274" t="s">
        <v>142</v>
      </c>
      <c r="D27" s="225"/>
      <c r="E27" s="230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7"/>
      <c r="U27" s="236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122</v>
      </c>
      <c r="AF27" s="215">
        <v>0</v>
      </c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16"/>
      <c r="B28" s="222"/>
      <c r="C28" s="274" t="s">
        <v>143</v>
      </c>
      <c r="D28" s="225"/>
      <c r="E28" s="230">
        <v>33.92</v>
      </c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7"/>
      <c r="U28" s="236"/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122</v>
      </c>
      <c r="AF28" s="215">
        <v>0</v>
      </c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16">
        <v>7</v>
      </c>
      <c r="B29" s="222" t="s">
        <v>144</v>
      </c>
      <c r="C29" s="273" t="s">
        <v>145</v>
      </c>
      <c r="D29" s="224" t="s">
        <v>131</v>
      </c>
      <c r="E29" s="229">
        <v>33.92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15</v>
      </c>
      <c r="M29" s="236">
        <f>G29*(1+L29/100)</f>
        <v>0</v>
      </c>
      <c r="N29" s="236">
        <v>2.7999999999999998E-4</v>
      </c>
      <c r="O29" s="236">
        <f>ROUND(E29*N29,2)</f>
        <v>0.01</v>
      </c>
      <c r="P29" s="236">
        <v>0</v>
      </c>
      <c r="Q29" s="236">
        <f>ROUND(E29*P29,2)</f>
        <v>0</v>
      </c>
      <c r="R29" s="236"/>
      <c r="S29" s="236"/>
      <c r="T29" s="237">
        <v>0.09</v>
      </c>
      <c r="U29" s="236">
        <f>ROUND(E29*T29,2)</f>
        <v>3.05</v>
      </c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120</v>
      </c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17" t="s">
        <v>115</v>
      </c>
      <c r="B30" s="223" t="s">
        <v>67</v>
      </c>
      <c r="C30" s="275" t="s">
        <v>68</v>
      </c>
      <c r="D30" s="226"/>
      <c r="E30" s="231"/>
      <c r="F30" s="238"/>
      <c r="G30" s="238">
        <f>SUMIF(AE31:AE59,"&lt;&gt;NOR",G31:G59)</f>
        <v>0</v>
      </c>
      <c r="H30" s="238"/>
      <c r="I30" s="238">
        <f>SUM(I31:I59)</f>
        <v>0</v>
      </c>
      <c r="J30" s="238"/>
      <c r="K30" s="238">
        <f>SUM(K31:K59)</f>
        <v>0</v>
      </c>
      <c r="L30" s="238"/>
      <c r="M30" s="238">
        <f>SUM(M31:M59)</f>
        <v>0</v>
      </c>
      <c r="N30" s="238"/>
      <c r="O30" s="238">
        <f>SUM(O31:O59)</f>
        <v>9.1</v>
      </c>
      <c r="P30" s="238"/>
      <c r="Q30" s="238">
        <f>SUM(Q31:Q59)</f>
        <v>0</v>
      </c>
      <c r="R30" s="238"/>
      <c r="S30" s="238"/>
      <c r="T30" s="239"/>
      <c r="U30" s="238">
        <f>SUM(U31:U59)</f>
        <v>119.72999999999999</v>
      </c>
      <c r="AE30" t="s">
        <v>116</v>
      </c>
    </row>
    <row r="31" spans="1:60" outlineLevel="1">
      <c r="A31" s="216">
        <v>8</v>
      </c>
      <c r="B31" s="222" t="s">
        <v>146</v>
      </c>
      <c r="C31" s="273" t="s">
        <v>147</v>
      </c>
      <c r="D31" s="224" t="s">
        <v>131</v>
      </c>
      <c r="E31" s="229">
        <v>334.38249999999999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2.426E-2</v>
      </c>
      <c r="O31" s="236">
        <f>ROUND(E31*N31,2)</f>
        <v>8.11</v>
      </c>
      <c r="P31" s="236">
        <v>0</v>
      </c>
      <c r="Q31" s="236">
        <f>ROUND(E31*P31,2)</f>
        <v>0</v>
      </c>
      <c r="R31" s="236"/>
      <c r="S31" s="236"/>
      <c r="T31" s="237">
        <v>0.14199999999999999</v>
      </c>
      <c r="U31" s="236">
        <f>ROUND(E31*T31,2)</f>
        <v>47.48</v>
      </c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120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>
      <c r="A32" s="216"/>
      <c r="B32" s="222"/>
      <c r="C32" s="274" t="s">
        <v>148</v>
      </c>
      <c r="D32" s="225"/>
      <c r="E32" s="230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7"/>
      <c r="U32" s="236"/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122</v>
      </c>
      <c r="AF32" s="215">
        <v>0</v>
      </c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16"/>
      <c r="B33" s="222"/>
      <c r="C33" s="276">
        <v>0</v>
      </c>
      <c r="D33" s="227"/>
      <c r="E33" s="232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7"/>
      <c r="U33" s="236"/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122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16"/>
      <c r="B34" s="222"/>
      <c r="C34" s="277" t="s">
        <v>149</v>
      </c>
      <c r="D34" s="227"/>
      <c r="E34" s="232">
        <v>7.25</v>
      </c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7"/>
      <c r="U34" s="236"/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122</v>
      </c>
      <c r="AF34" s="215">
        <v>2</v>
      </c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16"/>
      <c r="B35" s="222"/>
      <c r="C35" s="276">
        <v>1</v>
      </c>
      <c r="D35" s="227"/>
      <c r="E35" s="232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7"/>
      <c r="U35" s="236"/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122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16"/>
      <c r="B36" s="222"/>
      <c r="C36" s="274" t="s">
        <v>150</v>
      </c>
      <c r="D36" s="225"/>
      <c r="E36" s="230">
        <v>173.0575</v>
      </c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7"/>
      <c r="U36" s="236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122</v>
      </c>
      <c r="AF36" s="215">
        <v>0</v>
      </c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16"/>
      <c r="B37" s="222"/>
      <c r="C37" s="276">
        <v>0</v>
      </c>
      <c r="D37" s="227"/>
      <c r="E37" s="232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7"/>
      <c r="U37" s="236"/>
      <c r="V37" s="215"/>
      <c r="W37" s="215"/>
      <c r="X37" s="215"/>
      <c r="Y37" s="215"/>
      <c r="Z37" s="215"/>
      <c r="AA37" s="215"/>
      <c r="AB37" s="215"/>
      <c r="AC37" s="215"/>
      <c r="AD37" s="215"/>
      <c r="AE37" s="215" t="s">
        <v>122</v>
      </c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16"/>
      <c r="B38" s="222"/>
      <c r="C38" s="277" t="s">
        <v>151</v>
      </c>
      <c r="D38" s="227"/>
      <c r="E38" s="232">
        <v>6.75</v>
      </c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7"/>
      <c r="U38" s="236"/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122</v>
      </c>
      <c r="AF38" s="215">
        <v>2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16"/>
      <c r="B39" s="222"/>
      <c r="C39" s="276">
        <v>1</v>
      </c>
      <c r="D39" s="227"/>
      <c r="E39" s="232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7"/>
      <c r="U39" s="236"/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122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16"/>
      <c r="B40" s="222"/>
      <c r="C40" s="274" t="s">
        <v>152</v>
      </c>
      <c r="D40" s="225"/>
      <c r="E40" s="230">
        <v>161.32499999999999</v>
      </c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7"/>
      <c r="U40" s="236"/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122</v>
      </c>
      <c r="AF40" s="215">
        <v>0</v>
      </c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16">
        <v>9</v>
      </c>
      <c r="B41" s="222" t="s">
        <v>153</v>
      </c>
      <c r="C41" s="273" t="s">
        <v>154</v>
      </c>
      <c r="D41" s="224" t="s">
        <v>131</v>
      </c>
      <c r="E41" s="229">
        <v>334.38249999999999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15</v>
      </c>
      <c r="M41" s="236">
        <f>G41*(1+L41/100)</f>
        <v>0</v>
      </c>
      <c r="N41" s="236">
        <v>1.0200000000000001E-3</v>
      </c>
      <c r="O41" s="236">
        <f>ROUND(E41*N41,2)</f>
        <v>0.34</v>
      </c>
      <c r="P41" s="236">
        <v>0</v>
      </c>
      <c r="Q41" s="236">
        <f>ROUND(E41*P41,2)</f>
        <v>0</v>
      </c>
      <c r="R41" s="236"/>
      <c r="S41" s="236"/>
      <c r="T41" s="237">
        <v>7.0000000000000001E-3</v>
      </c>
      <c r="U41" s="236">
        <f>ROUND(E41*T41,2)</f>
        <v>2.34</v>
      </c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120</v>
      </c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16">
        <v>10</v>
      </c>
      <c r="B42" s="222" t="s">
        <v>155</v>
      </c>
      <c r="C42" s="273" t="s">
        <v>156</v>
      </c>
      <c r="D42" s="224" t="s">
        <v>119</v>
      </c>
      <c r="E42" s="229">
        <v>116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4.0099999999999997E-3</v>
      </c>
      <c r="O42" s="236">
        <f>ROUND(E42*N42,2)</f>
        <v>0.47</v>
      </c>
      <c r="P42" s="236">
        <v>0</v>
      </c>
      <c r="Q42" s="236">
        <f>ROUND(E42*P42,2)</f>
        <v>0</v>
      </c>
      <c r="R42" s="236"/>
      <c r="S42" s="236"/>
      <c r="T42" s="237">
        <v>0.05</v>
      </c>
      <c r="U42" s="236">
        <f>ROUND(E42*T42,2)</f>
        <v>5.8</v>
      </c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120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16"/>
      <c r="B43" s="222"/>
      <c r="C43" s="276">
        <v>0</v>
      </c>
      <c r="D43" s="227"/>
      <c r="E43" s="232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7"/>
      <c r="U43" s="236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122</v>
      </c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16"/>
      <c r="B44" s="222"/>
      <c r="C44" s="277" t="s">
        <v>149</v>
      </c>
      <c r="D44" s="227"/>
      <c r="E44" s="232">
        <v>7.25</v>
      </c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7"/>
      <c r="U44" s="236"/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122</v>
      </c>
      <c r="AF44" s="215">
        <v>2</v>
      </c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16"/>
      <c r="B45" s="222"/>
      <c r="C45" s="276">
        <v>1</v>
      </c>
      <c r="D45" s="227"/>
      <c r="E45" s="232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7"/>
      <c r="U45" s="236"/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122</v>
      </c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16"/>
      <c r="B46" s="222"/>
      <c r="C46" s="274" t="s">
        <v>157</v>
      </c>
      <c r="D46" s="225"/>
      <c r="E46" s="230">
        <v>116</v>
      </c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7"/>
      <c r="U46" s="236"/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122</v>
      </c>
      <c r="AF46" s="215">
        <v>0</v>
      </c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16">
        <v>11</v>
      </c>
      <c r="B47" s="222" t="s">
        <v>158</v>
      </c>
      <c r="C47" s="273" t="s">
        <v>159</v>
      </c>
      <c r="D47" s="224" t="s">
        <v>131</v>
      </c>
      <c r="E47" s="229">
        <v>334.38249999999999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15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/>
      <c r="T47" s="237">
        <v>0.04</v>
      </c>
      <c r="U47" s="236">
        <f>ROUND(E47*T47,2)</f>
        <v>13.38</v>
      </c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120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16">
        <v>12</v>
      </c>
      <c r="B48" s="222" t="s">
        <v>160</v>
      </c>
      <c r="C48" s="273" t="s">
        <v>161</v>
      </c>
      <c r="D48" s="224" t="s">
        <v>131</v>
      </c>
      <c r="E48" s="229">
        <v>334.38249999999999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15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/>
      <c r="T48" s="237">
        <v>0</v>
      </c>
      <c r="U48" s="236">
        <f>ROUND(E48*T48,2)</f>
        <v>0</v>
      </c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120</v>
      </c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16">
        <v>13</v>
      </c>
      <c r="B49" s="222" t="s">
        <v>162</v>
      </c>
      <c r="C49" s="273" t="s">
        <v>163</v>
      </c>
      <c r="D49" s="224" t="s">
        <v>131</v>
      </c>
      <c r="E49" s="229">
        <v>334.38249999999999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15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/>
      <c r="T49" s="237">
        <v>2.4E-2</v>
      </c>
      <c r="U49" s="236">
        <f>ROUND(E49*T49,2)</f>
        <v>8.0299999999999994</v>
      </c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120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16">
        <v>14</v>
      </c>
      <c r="B50" s="222" t="s">
        <v>164</v>
      </c>
      <c r="C50" s="273" t="s">
        <v>165</v>
      </c>
      <c r="D50" s="224" t="s">
        <v>131</v>
      </c>
      <c r="E50" s="229">
        <v>334.38249999999999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15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/>
      <c r="S50" s="236"/>
      <c r="T50" s="237">
        <v>0.12</v>
      </c>
      <c r="U50" s="236">
        <f>ROUND(E50*T50,2)</f>
        <v>40.130000000000003</v>
      </c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120</v>
      </c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16">
        <v>15</v>
      </c>
      <c r="B51" s="222" t="s">
        <v>166</v>
      </c>
      <c r="C51" s="273" t="s">
        <v>167</v>
      </c>
      <c r="D51" s="224" t="s">
        <v>119</v>
      </c>
      <c r="E51" s="229">
        <v>4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15</v>
      </c>
      <c r="M51" s="236">
        <f>G51*(1+L51/100)</f>
        <v>0</v>
      </c>
      <c r="N51" s="236">
        <v>2.2790000000000001E-2</v>
      </c>
      <c r="O51" s="236">
        <f>ROUND(E51*N51,2)</f>
        <v>0.09</v>
      </c>
      <c r="P51" s="236">
        <v>0</v>
      </c>
      <c r="Q51" s="236">
        <f>ROUND(E51*P51,2)</f>
        <v>0</v>
      </c>
      <c r="R51" s="236"/>
      <c r="S51" s="236"/>
      <c r="T51" s="237">
        <v>0.20300000000000001</v>
      </c>
      <c r="U51" s="236">
        <f>ROUND(E51*T51,2)</f>
        <v>0.81</v>
      </c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120</v>
      </c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16"/>
      <c r="B52" s="222"/>
      <c r="C52" s="274" t="s">
        <v>168</v>
      </c>
      <c r="D52" s="225"/>
      <c r="E52" s="230">
        <v>2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36"/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122</v>
      </c>
      <c r="AF52" s="215">
        <v>0</v>
      </c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16"/>
      <c r="B53" s="222"/>
      <c r="C53" s="274" t="s">
        <v>169</v>
      </c>
      <c r="D53" s="225"/>
      <c r="E53" s="230">
        <v>2</v>
      </c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7"/>
      <c r="U53" s="236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122</v>
      </c>
      <c r="AF53" s="215">
        <v>0</v>
      </c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16">
        <v>16</v>
      </c>
      <c r="B54" s="222" t="s">
        <v>170</v>
      </c>
      <c r="C54" s="273" t="s">
        <v>171</v>
      </c>
      <c r="D54" s="224" t="s">
        <v>119</v>
      </c>
      <c r="E54" s="229">
        <v>4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15</v>
      </c>
      <c r="M54" s="236">
        <f>G54*(1+L54/100)</f>
        <v>0</v>
      </c>
      <c r="N54" s="236">
        <v>1.7600000000000001E-3</v>
      </c>
      <c r="O54" s="236">
        <f>ROUND(E54*N54,2)</f>
        <v>0.01</v>
      </c>
      <c r="P54" s="236">
        <v>0</v>
      </c>
      <c r="Q54" s="236">
        <f>ROUND(E54*P54,2)</f>
        <v>0</v>
      </c>
      <c r="R54" s="236"/>
      <c r="S54" s="236"/>
      <c r="T54" s="237">
        <v>8.0000000000000002E-3</v>
      </c>
      <c r="U54" s="236">
        <f>ROUND(E54*T54,2)</f>
        <v>0.03</v>
      </c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120</v>
      </c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16">
        <v>17</v>
      </c>
      <c r="B55" s="222" t="s">
        <v>172</v>
      </c>
      <c r="C55" s="273" t="s">
        <v>173</v>
      </c>
      <c r="D55" s="224" t="s">
        <v>119</v>
      </c>
      <c r="E55" s="229">
        <v>4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15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/>
      <c r="S55" s="236"/>
      <c r="T55" s="237">
        <v>0.13100000000000001</v>
      </c>
      <c r="U55" s="236">
        <f>ROUND(E55*T55,2)</f>
        <v>0.52</v>
      </c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120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16">
        <v>18</v>
      </c>
      <c r="B56" s="222" t="s">
        <v>174</v>
      </c>
      <c r="C56" s="273" t="s">
        <v>175</v>
      </c>
      <c r="D56" s="224" t="s">
        <v>119</v>
      </c>
      <c r="E56" s="229">
        <v>3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15</v>
      </c>
      <c r="M56" s="236">
        <f>G56*(1+L56/100)</f>
        <v>0</v>
      </c>
      <c r="N56" s="236">
        <v>2.4819999999999998E-2</v>
      </c>
      <c r="O56" s="236">
        <f>ROUND(E56*N56,2)</f>
        <v>7.0000000000000007E-2</v>
      </c>
      <c r="P56" s="236">
        <v>0</v>
      </c>
      <c r="Q56" s="236">
        <f>ROUND(E56*P56,2)</f>
        <v>0</v>
      </c>
      <c r="R56" s="236"/>
      <c r="S56" s="236"/>
      <c r="T56" s="237">
        <v>0.23899999999999999</v>
      </c>
      <c r="U56" s="236">
        <f>ROUND(E56*T56,2)</f>
        <v>0.72</v>
      </c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120</v>
      </c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16"/>
      <c r="B57" s="222"/>
      <c r="C57" s="274" t="s">
        <v>176</v>
      </c>
      <c r="D57" s="225"/>
      <c r="E57" s="230">
        <v>3</v>
      </c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7"/>
      <c r="U57" s="236"/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122</v>
      </c>
      <c r="AF57" s="215">
        <v>0</v>
      </c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16">
        <v>19</v>
      </c>
      <c r="B58" s="222" t="s">
        <v>177</v>
      </c>
      <c r="C58" s="273" t="s">
        <v>178</v>
      </c>
      <c r="D58" s="224" t="s">
        <v>119</v>
      </c>
      <c r="E58" s="229">
        <v>3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15</v>
      </c>
      <c r="M58" s="236">
        <f>G58*(1+L58/100)</f>
        <v>0</v>
      </c>
      <c r="N58" s="236">
        <v>2.2499999999999998E-3</v>
      </c>
      <c r="O58" s="236">
        <f>ROUND(E58*N58,2)</f>
        <v>0.01</v>
      </c>
      <c r="P58" s="236">
        <v>0</v>
      </c>
      <c r="Q58" s="236">
        <f>ROUND(E58*P58,2)</f>
        <v>0</v>
      </c>
      <c r="R58" s="236"/>
      <c r="S58" s="236"/>
      <c r="T58" s="237">
        <v>0.01</v>
      </c>
      <c r="U58" s="236">
        <f>ROUND(E58*T58,2)</f>
        <v>0.03</v>
      </c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120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16">
        <v>20</v>
      </c>
      <c r="B59" s="222" t="s">
        <v>179</v>
      </c>
      <c r="C59" s="273" t="s">
        <v>180</v>
      </c>
      <c r="D59" s="224" t="s">
        <v>119</v>
      </c>
      <c r="E59" s="229">
        <v>3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15</v>
      </c>
      <c r="M59" s="236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6"/>
      <c r="S59" s="236"/>
      <c r="T59" s="237">
        <v>0.154</v>
      </c>
      <c r="U59" s="236">
        <f>ROUND(E59*T59,2)</f>
        <v>0.46</v>
      </c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120</v>
      </c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>
      <c r="A60" s="217" t="s">
        <v>115</v>
      </c>
      <c r="B60" s="223" t="s">
        <v>69</v>
      </c>
      <c r="C60" s="275" t="s">
        <v>70</v>
      </c>
      <c r="D60" s="226"/>
      <c r="E60" s="231"/>
      <c r="F60" s="238"/>
      <c r="G60" s="238">
        <f>SUMIF(AE61:AE66,"&lt;&gt;NOR",G61:G66)</f>
        <v>0</v>
      </c>
      <c r="H60" s="238"/>
      <c r="I60" s="238">
        <f>SUM(I61:I66)</f>
        <v>0</v>
      </c>
      <c r="J60" s="238"/>
      <c r="K60" s="238">
        <f>SUM(K61:K66)</f>
        <v>0</v>
      </c>
      <c r="L60" s="238"/>
      <c r="M60" s="238">
        <f>SUM(M61:M66)</f>
        <v>0</v>
      </c>
      <c r="N60" s="238"/>
      <c r="O60" s="238">
        <f>SUM(O61:O66)</f>
        <v>0.16</v>
      </c>
      <c r="P60" s="238"/>
      <c r="Q60" s="238">
        <f>SUM(Q61:Q66)</f>
        <v>0</v>
      </c>
      <c r="R60" s="238"/>
      <c r="S60" s="238"/>
      <c r="T60" s="239"/>
      <c r="U60" s="238">
        <f>SUM(U61:U66)</f>
        <v>17.509999999999998</v>
      </c>
      <c r="AE60" t="s">
        <v>116</v>
      </c>
    </row>
    <row r="61" spans="1:60" outlineLevel="1">
      <c r="A61" s="216">
        <v>21</v>
      </c>
      <c r="B61" s="222" t="s">
        <v>181</v>
      </c>
      <c r="C61" s="273" t="s">
        <v>182</v>
      </c>
      <c r="D61" s="224" t="s">
        <v>126</v>
      </c>
      <c r="E61" s="229">
        <v>96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/>
      <c r="T61" s="237">
        <v>9.1999999999999998E-2</v>
      </c>
      <c r="U61" s="236">
        <f>ROUND(E61*T61,2)</f>
        <v>8.83</v>
      </c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120</v>
      </c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16"/>
      <c r="B62" s="222"/>
      <c r="C62" s="274" t="s">
        <v>183</v>
      </c>
      <c r="D62" s="225"/>
      <c r="E62" s="230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7"/>
      <c r="U62" s="236"/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122</v>
      </c>
      <c r="AF62" s="215">
        <v>0</v>
      </c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16"/>
      <c r="B63" s="222"/>
      <c r="C63" s="274" t="s">
        <v>184</v>
      </c>
      <c r="D63" s="225"/>
      <c r="E63" s="230">
        <v>96</v>
      </c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7"/>
      <c r="U63" s="236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122</v>
      </c>
      <c r="AF63" s="215">
        <v>0</v>
      </c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16">
        <v>22</v>
      </c>
      <c r="B64" s="222" t="s">
        <v>185</v>
      </c>
      <c r="C64" s="273" t="s">
        <v>186</v>
      </c>
      <c r="D64" s="224" t="s">
        <v>126</v>
      </c>
      <c r="E64" s="229">
        <v>28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15</v>
      </c>
      <c r="M64" s="236">
        <f>G64*(1+L64/100)</f>
        <v>0</v>
      </c>
      <c r="N64" s="236">
        <v>5.7299999999999999E-3</v>
      </c>
      <c r="O64" s="236">
        <f>ROUND(E64*N64,2)</f>
        <v>0.16</v>
      </c>
      <c r="P64" s="236">
        <v>0</v>
      </c>
      <c r="Q64" s="236">
        <f>ROUND(E64*P64,2)</f>
        <v>0</v>
      </c>
      <c r="R64" s="236"/>
      <c r="S64" s="236"/>
      <c r="T64" s="237">
        <v>0.31</v>
      </c>
      <c r="U64" s="236">
        <f>ROUND(E64*T64,2)</f>
        <v>8.68</v>
      </c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120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>
      <c r="A65" s="216"/>
      <c r="B65" s="222"/>
      <c r="C65" s="278" t="s">
        <v>187</v>
      </c>
      <c r="D65" s="228"/>
      <c r="E65" s="233"/>
      <c r="F65" s="240"/>
      <c r="G65" s="241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7"/>
      <c r="U65" s="236"/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188</v>
      </c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8" t="str">
        <f>C65</f>
        <v>Položka obsahuje zětnou montáž sušáků osazením na zábradlí.Stávajíc sušáky jsou provedeny ze dvou tyčí  L 40/40 , dl.cca 1,5 m přišroubovaných na madlo zábradlí.</v>
      </c>
      <c r="BB65" s="215"/>
      <c r="BC65" s="215"/>
      <c r="BD65" s="215"/>
      <c r="BE65" s="215"/>
      <c r="BF65" s="215"/>
      <c r="BG65" s="215"/>
      <c r="BH65" s="215"/>
    </row>
    <row r="66" spans="1:60" outlineLevel="1">
      <c r="A66" s="216"/>
      <c r="B66" s="222"/>
      <c r="C66" s="274" t="s">
        <v>189</v>
      </c>
      <c r="D66" s="225"/>
      <c r="E66" s="230">
        <v>28</v>
      </c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7"/>
      <c r="U66" s="236"/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122</v>
      </c>
      <c r="AF66" s="215">
        <v>0</v>
      </c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17" t="s">
        <v>115</v>
      </c>
      <c r="B67" s="223" t="s">
        <v>71</v>
      </c>
      <c r="C67" s="275" t="s">
        <v>72</v>
      </c>
      <c r="D67" s="226"/>
      <c r="E67" s="231"/>
      <c r="F67" s="238"/>
      <c r="G67" s="238">
        <f>SUMIF(AE68:AE72,"&lt;&gt;NOR",G68:G72)</f>
        <v>0</v>
      </c>
      <c r="H67" s="238"/>
      <c r="I67" s="238">
        <f>SUM(I68:I72)</f>
        <v>0</v>
      </c>
      <c r="J67" s="238"/>
      <c r="K67" s="238">
        <f>SUM(K68:K72)</f>
        <v>0</v>
      </c>
      <c r="L67" s="238"/>
      <c r="M67" s="238">
        <f>SUM(M68:M72)</f>
        <v>0</v>
      </c>
      <c r="N67" s="238"/>
      <c r="O67" s="238">
        <f>SUM(O68:O72)</f>
        <v>0</v>
      </c>
      <c r="P67" s="238"/>
      <c r="Q67" s="238">
        <f>SUM(Q68:Q72)</f>
        <v>4.79</v>
      </c>
      <c r="R67" s="238"/>
      <c r="S67" s="238"/>
      <c r="T67" s="239"/>
      <c r="U67" s="238">
        <f>SUM(U68:U72)</f>
        <v>18.34</v>
      </c>
      <c r="AE67" t="s">
        <v>116</v>
      </c>
    </row>
    <row r="68" spans="1:60" outlineLevel="1">
      <c r="A68" s="216">
        <v>23</v>
      </c>
      <c r="B68" s="222" t="s">
        <v>190</v>
      </c>
      <c r="C68" s="273" t="s">
        <v>191</v>
      </c>
      <c r="D68" s="224" t="s">
        <v>131</v>
      </c>
      <c r="E68" s="229">
        <v>30.56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15</v>
      </c>
      <c r="M68" s="236">
        <f>G68*(1+L68/100)</f>
        <v>0</v>
      </c>
      <c r="N68" s="236">
        <v>0</v>
      </c>
      <c r="O68" s="236">
        <f>ROUND(E68*N68,2)</f>
        <v>0</v>
      </c>
      <c r="P68" s="236">
        <v>6.5000000000000002E-2</v>
      </c>
      <c r="Q68" s="236">
        <f>ROUND(E68*P68,2)</f>
        <v>1.99</v>
      </c>
      <c r="R68" s="236"/>
      <c r="S68" s="236"/>
      <c r="T68" s="237">
        <v>0.25900000000000001</v>
      </c>
      <c r="U68" s="236">
        <f>ROUND(E68*T68,2)</f>
        <v>7.92</v>
      </c>
      <c r="V68" s="215"/>
      <c r="W68" s="215"/>
      <c r="X68" s="215"/>
      <c r="Y68" s="215"/>
      <c r="Z68" s="215"/>
      <c r="AA68" s="215"/>
      <c r="AB68" s="215"/>
      <c r="AC68" s="215"/>
      <c r="AD68" s="215"/>
      <c r="AE68" s="215" t="s">
        <v>120</v>
      </c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16"/>
      <c r="B69" s="222"/>
      <c r="C69" s="274" t="s">
        <v>192</v>
      </c>
      <c r="D69" s="225"/>
      <c r="E69" s="230">
        <v>30.56</v>
      </c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7"/>
      <c r="U69" s="236"/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122</v>
      </c>
      <c r="AF69" s="215">
        <v>0</v>
      </c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16">
        <v>24</v>
      </c>
      <c r="B70" s="222" t="s">
        <v>193</v>
      </c>
      <c r="C70" s="273" t="s">
        <v>194</v>
      </c>
      <c r="D70" s="224" t="s">
        <v>195</v>
      </c>
      <c r="E70" s="229">
        <v>0.91679999999999995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15</v>
      </c>
      <c r="M70" s="236">
        <f>G70*(1+L70/100)</f>
        <v>0</v>
      </c>
      <c r="N70" s="236">
        <v>0</v>
      </c>
      <c r="O70" s="236">
        <f>ROUND(E70*N70,2)</f>
        <v>0</v>
      </c>
      <c r="P70" s="236">
        <v>2.2000000000000002</v>
      </c>
      <c r="Q70" s="236">
        <f>ROUND(E70*P70,2)</f>
        <v>2.02</v>
      </c>
      <c r="R70" s="236"/>
      <c r="S70" s="236"/>
      <c r="T70" s="237">
        <v>7.51</v>
      </c>
      <c r="U70" s="236">
        <f>ROUND(E70*T70,2)</f>
        <v>6.89</v>
      </c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120</v>
      </c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16"/>
      <c r="B71" s="222"/>
      <c r="C71" s="274" t="s">
        <v>196</v>
      </c>
      <c r="D71" s="225"/>
      <c r="E71" s="230">
        <v>0.91679999999999995</v>
      </c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236"/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122</v>
      </c>
      <c r="AF71" s="215">
        <v>0</v>
      </c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16">
        <v>25</v>
      </c>
      <c r="B72" s="222" t="s">
        <v>197</v>
      </c>
      <c r="C72" s="273" t="s">
        <v>198</v>
      </c>
      <c r="D72" s="224" t="s">
        <v>131</v>
      </c>
      <c r="E72" s="229">
        <v>30.56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15</v>
      </c>
      <c r="M72" s="236">
        <f>G72*(1+L72/100)</f>
        <v>0</v>
      </c>
      <c r="N72" s="236">
        <v>0</v>
      </c>
      <c r="O72" s="236">
        <f>ROUND(E72*N72,2)</f>
        <v>0</v>
      </c>
      <c r="P72" s="236">
        <v>2.5510000000000001E-2</v>
      </c>
      <c r="Q72" s="236">
        <f>ROUND(E72*P72,2)</f>
        <v>0.78</v>
      </c>
      <c r="R72" s="236"/>
      <c r="S72" s="236"/>
      <c r="T72" s="237">
        <v>0.11550000000000001</v>
      </c>
      <c r="U72" s="236">
        <f>ROUND(E72*T72,2)</f>
        <v>3.53</v>
      </c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120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>
      <c r="A73" s="217" t="s">
        <v>115</v>
      </c>
      <c r="B73" s="223" t="s">
        <v>73</v>
      </c>
      <c r="C73" s="275" t="s">
        <v>74</v>
      </c>
      <c r="D73" s="226"/>
      <c r="E73" s="231"/>
      <c r="F73" s="238"/>
      <c r="G73" s="238">
        <f>SUMIF(AE74:AE87,"&lt;&gt;NOR",G74:G87)</f>
        <v>0</v>
      </c>
      <c r="H73" s="238"/>
      <c r="I73" s="238">
        <f>SUM(I74:I87)</f>
        <v>0</v>
      </c>
      <c r="J73" s="238"/>
      <c r="K73" s="238">
        <f>SUM(K74:K87)</f>
        <v>0</v>
      </c>
      <c r="L73" s="238"/>
      <c r="M73" s="238">
        <f>SUM(M74:M87)</f>
        <v>0</v>
      </c>
      <c r="N73" s="238"/>
      <c r="O73" s="238">
        <f>SUM(O74:O87)</f>
        <v>0</v>
      </c>
      <c r="P73" s="238"/>
      <c r="Q73" s="238">
        <f>SUM(Q74:Q87)</f>
        <v>0.24</v>
      </c>
      <c r="R73" s="238"/>
      <c r="S73" s="238"/>
      <c r="T73" s="239"/>
      <c r="U73" s="238">
        <f>SUM(U74:U87)</f>
        <v>23.830000000000002</v>
      </c>
      <c r="AE73" t="s">
        <v>116</v>
      </c>
    </row>
    <row r="74" spans="1:60" outlineLevel="1">
      <c r="A74" s="216">
        <v>26</v>
      </c>
      <c r="B74" s="222" t="s">
        <v>199</v>
      </c>
      <c r="C74" s="273" t="s">
        <v>200</v>
      </c>
      <c r="D74" s="224" t="s">
        <v>131</v>
      </c>
      <c r="E74" s="229">
        <v>47.52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15</v>
      </c>
      <c r="M74" s="236">
        <f>G74*(1+L74/100)</f>
        <v>0</v>
      </c>
      <c r="N74" s="236">
        <v>0</v>
      </c>
      <c r="O74" s="236">
        <f>ROUND(E74*N74,2)</f>
        <v>0</v>
      </c>
      <c r="P74" s="236">
        <v>5.0000000000000001E-3</v>
      </c>
      <c r="Q74" s="236">
        <f>ROUND(E74*P74,2)</f>
        <v>0.24</v>
      </c>
      <c r="R74" s="236"/>
      <c r="S74" s="236"/>
      <c r="T74" s="237">
        <v>0.02</v>
      </c>
      <c r="U74" s="236">
        <f>ROUND(E74*T74,2)</f>
        <v>0.95</v>
      </c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120</v>
      </c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16"/>
      <c r="B75" s="222"/>
      <c r="C75" s="274" t="s">
        <v>201</v>
      </c>
      <c r="D75" s="225"/>
      <c r="E75" s="230">
        <v>47.52</v>
      </c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7"/>
      <c r="U75" s="236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122</v>
      </c>
      <c r="AF75" s="215">
        <v>0</v>
      </c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16">
        <v>27</v>
      </c>
      <c r="B76" s="222" t="s">
        <v>202</v>
      </c>
      <c r="C76" s="273" t="s">
        <v>203</v>
      </c>
      <c r="D76" s="224" t="s">
        <v>204</v>
      </c>
      <c r="E76" s="229">
        <v>5.1660000000000004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15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/>
      <c r="S76" s="236"/>
      <c r="T76" s="237">
        <v>0.93300000000000005</v>
      </c>
      <c r="U76" s="236">
        <f>ROUND(E76*T76,2)</f>
        <v>4.82</v>
      </c>
      <c r="V76" s="215"/>
      <c r="W76" s="215"/>
      <c r="X76" s="215"/>
      <c r="Y76" s="215"/>
      <c r="Z76" s="215"/>
      <c r="AA76" s="215"/>
      <c r="AB76" s="215"/>
      <c r="AC76" s="215"/>
      <c r="AD76" s="215"/>
      <c r="AE76" s="215" t="s">
        <v>120</v>
      </c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16"/>
      <c r="B77" s="222"/>
      <c r="C77" s="274" t="s">
        <v>205</v>
      </c>
      <c r="D77" s="225"/>
      <c r="E77" s="230">
        <v>5.1660000000000004</v>
      </c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7"/>
      <c r="U77" s="236"/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122</v>
      </c>
      <c r="AF77" s="215">
        <v>0</v>
      </c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16">
        <v>28</v>
      </c>
      <c r="B78" s="222" t="s">
        <v>206</v>
      </c>
      <c r="C78" s="273" t="s">
        <v>207</v>
      </c>
      <c r="D78" s="224" t="s">
        <v>204</v>
      </c>
      <c r="E78" s="229">
        <v>15.497999999999999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15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/>
      <c r="T78" s="237">
        <v>0.65300000000000002</v>
      </c>
      <c r="U78" s="236">
        <f>ROUND(E78*T78,2)</f>
        <v>10.119999999999999</v>
      </c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120</v>
      </c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16"/>
      <c r="B79" s="222"/>
      <c r="C79" s="274" t="s">
        <v>208</v>
      </c>
      <c r="D79" s="225"/>
      <c r="E79" s="230">
        <v>15.497999999999999</v>
      </c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7"/>
      <c r="U79" s="236"/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122</v>
      </c>
      <c r="AF79" s="215">
        <v>0</v>
      </c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16">
        <v>29</v>
      </c>
      <c r="B80" s="222" t="s">
        <v>209</v>
      </c>
      <c r="C80" s="273" t="s">
        <v>210</v>
      </c>
      <c r="D80" s="224" t="s">
        <v>204</v>
      </c>
      <c r="E80" s="229">
        <v>5.1660000000000004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15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/>
      <c r="S80" s="236"/>
      <c r="T80" s="237">
        <v>0.94199999999999995</v>
      </c>
      <c r="U80" s="236">
        <f>ROUND(E80*T80,2)</f>
        <v>4.87</v>
      </c>
      <c r="V80" s="215"/>
      <c r="W80" s="215"/>
      <c r="X80" s="215"/>
      <c r="Y80" s="215"/>
      <c r="Z80" s="215"/>
      <c r="AA80" s="215"/>
      <c r="AB80" s="215"/>
      <c r="AC80" s="215"/>
      <c r="AD80" s="215"/>
      <c r="AE80" s="215" t="s">
        <v>120</v>
      </c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16">
        <v>30</v>
      </c>
      <c r="B81" s="222" t="s">
        <v>211</v>
      </c>
      <c r="C81" s="273" t="s">
        <v>212</v>
      </c>
      <c r="D81" s="224" t="s">
        <v>204</v>
      </c>
      <c r="E81" s="229">
        <v>5.1660000000000004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15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/>
      <c r="T81" s="237">
        <v>0.105</v>
      </c>
      <c r="U81" s="236">
        <f>ROUND(E81*T81,2)</f>
        <v>0.54</v>
      </c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120</v>
      </c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16">
        <v>31</v>
      </c>
      <c r="B82" s="222" t="s">
        <v>213</v>
      </c>
      <c r="C82" s="273" t="s">
        <v>214</v>
      </c>
      <c r="D82" s="224" t="s">
        <v>204</v>
      </c>
      <c r="E82" s="229">
        <v>5.1660000000000004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15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/>
      <c r="T82" s="237">
        <v>0.49</v>
      </c>
      <c r="U82" s="236">
        <f>ROUND(E82*T82,2)</f>
        <v>2.5299999999999998</v>
      </c>
      <c r="V82" s="215"/>
      <c r="W82" s="215"/>
      <c r="X82" s="215"/>
      <c r="Y82" s="215"/>
      <c r="Z82" s="215"/>
      <c r="AA82" s="215"/>
      <c r="AB82" s="215"/>
      <c r="AC82" s="215"/>
      <c r="AD82" s="215"/>
      <c r="AE82" s="215" t="s">
        <v>120</v>
      </c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16">
        <v>32</v>
      </c>
      <c r="B83" s="222" t="s">
        <v>215</v>
      </c>
      <c r="C83" s="273" t="s">
        <v>216</v>
      </c>
      <c r="D83" s="224" t="s">
        <v>204</v>
      </c>
      <c r="E83" s="229">
        <v>10.332000000000001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15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/>
      <c r="S83" s="236"/>
      <c r="T83" s="237">
        <v>0</v>
      </c>
      <c r="U83" s="236">
        <f>ROUND(E83*T83,2)</f>
        <v>0</v>
      </c>
      <c r="V83" s="215"/>
      <c r="W83" s="215"/>
      <c r="X83" s="215"/>
      <c r="Y83" s="215"/>
      <c r="Z83" s="215"/>
      <c r="AA83" s="215"/>
      <c r="AB83" s="215"/>
      <c r="AC83" s="215"/>
      <c r="AD83" s="215"/>
      <c r="AE83" s="215" t="s">
        <v>120</v>
      </c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16"/>
      <c r="B84" s="222"/>
      <c r="C84" s="274" t="s">
        <v>217</v>
      </c>
      <c r="D84" s="225"/>
      <c r="E84" s="230">
        <v>10.332000000000001</v>
      </c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7"/>
      <c r="U84" s="236"/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122</v>
      </c>
      <c r="AF84" s="215">
        <v>0</v>
      </c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16">
        <v>33</v>
      </c>
      <c r="B85" s="222" t="s">
        <v>218</v>
      </c>
      <c r="C85" s="273" t="s">
        <v>219</v>
      </c>
      <c r="D85" s="224" t="s">
        <v>204</v>
      </c>
      <c r="E85" s="229">
        <v>5.0170000000000003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15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/>
      <c r="S85" s="236"/>
      <c r="T85" s="237">
        <v>0</v>
      </c>
      <c r="U85" s="236">
        <f>ROUND(E85*T85,2)</f>
        <v>0</v>
      </c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120</v>
      </c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16"/>
      <c r="B86" s="222"/>
      <c r="C86" s="274" t="s">
        <v>220</v>
      </c>
      <c r="D86" s="225"/>
      <c r="E86" s="230">
        <v>5.0170000000000003</v>
      </c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7"/>
      <c r="U86" s="236"/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122</v>
      </c>
      <c r="AF86" s="215">
        <v>0</v>
      </c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16">
        <v>34</v>
      </c>
      <c r="B87" s="222" t="s">
        <v>221</v>
      </c>
      <c r="C87" s="273" t="s">
        <v>222</v>
      </c>
      <c r="D87" s="224" t="s">
        <v>204</v>
      </c>
      <c r="E87" s="229">
        <v>0.14899999999999999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15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/>
      <c r="T87" s="237">
        <v>0</v>
      </c>
      <c r="U87" s="236">
        <f>ROUND(E87*T87,2)</f>
        <v>0</v>
      </c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120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>
      <c r="A88" s="217" t="s">
        <v>115</v>
      </c>
      <c r="B88" s="223" t="s">
        <v>75</v>
      </c>
      <c r="C88" s="275" t="s">
        <v>76</v>
      </c>
      <c r="D88" s="226"/>
      <c r="E88" s="231"/>
      <c r="F88" s="238"/>
      <c r="G88" s="238">
        <f>SUMIF(AE89:AE90,"&lt;&gt;NOR",G89:G90)</f>
        <v>0</v>
      </c>
      <c r="H88" s="238"/>
      <c r="I88" s="238">
        <f>SUM(I89:I90)</f>
        <v>0</v>
      </c>
      <c r="J88" s="238"/>
      <c r="K88" s="238">
        <f>SUM(K89:K90)</f>
        <v>0</v>
      </c>
      <c r="L88" s="238"/>
      <c r="M88" s="238">
        <f>SUM(M89:M90)</f>
        <v>0</v>
      </c>
      <c r="N88" s="238"/>
      <c r="O88" s="238">
        <f>SUM(O89:O90)</f>
        <v>0</v>
      </c>
      <c r="P88" s="238"/>
      <c r="Q88" s="238">
        <f>SUM(Q89:Q90)</f>
        <v>0</v>
      </c>
      <c r="R88" s="238"/>
      <c r="S88" s="238"/>
      <c r="T88" s="239"/>
      <c r="U88" s="238">
        <f>SUM(U89:U90)</f>
        <v>42.7</v>
      </c>
      <c r="AE88" t="s">
        <v>116</v>
      </c>
    </row>
    <row r="89" spans="1:60" outlineLevel="1">
      <c r="A89" s="216">
        <v>35</v>
      </c>
      <c r="B89" s="222" t="s">
        <v>223</v>
      </c>
      <c r="C89" s="273" t="s">
        <v>224</v>
      </c>
      <c r="D89" s="224" t="s">
        <v>204</v>
      </c>
      <c r="E89" s="229">
        <v>16.57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15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/>
      <c r="T89" s="237">
        <v>2.577</v>
      </c>
      <c r="U89" s="236">
        <f>ROUND(E89*T89,2)</f>
        <v>42.7</v>
      </c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120</v>
      </c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16"/>
      <c r="B90" s="222"/>
      <c r="C90" s="274" t="s">
        <v>225</v>
      </c>
      <c r="D90" s="225"/>
      <c r="E90" s="230">
        <v>16.57</v>
      </c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7"/>
      <c r="U90" s="236"/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122</v>
      </c>
      <c r="AF90" s="215">
        <v>0</v>
      </c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>
      <c r="A91" s="217" t="s">
        <v>115</v>
      </c>
      <c r="B91" s="223" t="s">
        <v>78</v>
      </c>
      <c r="C91" s="275" t="s">
        <v>79</v>
      </c>
      <c r="D91" s="226"/>
      <c r="E91" s="231"/>
      <c r="F91" s="238"/>
      <c r="G91" s="238">
        <f>SUMIF(AE92:AE120,"&lt;&gt;NOR",G92:G120)</f>
        <v>0</v>
      </c>
      <c r="H91" s="238"/>
      <c r="I91" s="238">
        <f>SUM(I92:I120)</f>
        <v>0</v>
      </c>
      <c r="J91" s="238"/>
      <c r="K91" s="238">
        <f>SUM(K92:K120)</f>
        <v>0</v>
      </c>
      <c r="L91" s="238"/>
      <c r="M91" s="238">
        <f>SUM(M92:M120)</f>
        <v>0</v>
      </c>
      <c r="N91" s="238"/>
      <c r="O91" s="238">
        <f>SUM(O92:O120)</f>
        <v>0.12</v>
      </c>
      <c r="P91" s="238"/>
      <c r="Q91" s="238">
        <f>SUM(Q92:Q120)</f>
        <v>0.15</v>
      </c>
      <c r="R91" s="238"/>
      <c r="S91" s="238"/>
      <c r="T91" s="239"/>
      <c r="U91" s="238">
        <f>SUM(U92:U120)</f>
        <v>33.690000000000005</v>
      </c>
      <c r="AE91" t="s">
        <v>116</v>
      </c>
    </row>
    <row r="92" spans="1:60" outlineLevel="1">
      <c r="A92" s="216">
        <v>36</v>
      </c>
      <c r="B92" s="222" t="s">
        <v>226</v>
      </c>
      <c r="C92" s="273" t="s">
        <v>227</v>
      </c>
      <c r="D92" s="224" t="s">
        <v>131</v>
      </c>
      <c r="E92" s="229">
        <v>30.56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15</v>
      </c>
      <c r="M92" s="236">
        <f>G92*(1+L92/100)</f>
        <v>0</v>
      </c>
      <c r="N92" s="236">
        <v>0</v>
      </c>
      <c r="O92" s="236">
        <f>ROUND(E92*N92,2)</f>
        <v>0</v>
      </c>
      <c r="P92" s="236">
        <v>4.8700000000000002E-3</v>
      </c>
      <c r="Q92" s="236">
        <f>ROUND(E92*P92,2)</f>
        <v>0.15</v>
      </c>
      <c r="R92" s="236"/>
      <c r="S92" s="236"/>
      <c r="T92" s="237">
        <v>4.1000000000000002E-2</v>
      </c>
      <c r="U92" s="236">
        <f>ROUND(E92*T92,2)</f>
        <v>1.25</v>
      </c>
      <c r="V92" s="215"/>
      <c r="W92" s="215"/>
      <c r="X92" s="215"/>
      <c r="Y92" s="215"/>
      <c r="Z92" s="215"/>
      <c r="AA92" s="215"/>
      <c r="AB92" s="215"/>
      <c r="AC92" s="215"/>
      <c r="AD92" s="215"/>
      <c r="AE92" s="215" t="s">
        <v>120</v>
      </c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16"/>
      <c r="B93" s="222"/>
      <c r="C93" s="274" t="s">
        <v>192</v>
      </c>
      <c r="D93" s="225"/>
      <c r="E93" s="230">
        <v>30.56</v>
      </c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7"/>
      <c r="U93" s="236"/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122</v>
      </c>
      <c r="AF93" s="215">
        <v>0</v>
      </c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16">
        <v>37</v>
      </c>
      <c r="B94" s="222" t="s">
        <v>228</v>
      </c>
      <c r="C94" s="273" t="s">
        <v>229</v>
      </c>
      <c r="D94" s="224" t="s">
        <v>131</v>
      </c>
      <c r="E94" s="229">
        <v>37.415999999999997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15</v>
      </c>
      <c r="M94" s="236">
        <f>G94*(1+L94/100)</f>
        <v>0</v>
      </c>
      <c r="N94" s="236">
        <v>2.63E-3</v>
      </c>
      <c r="O94" s="236">
        <f>ROUND(E94*N94,2)</f>
        <v>0.1</v>
      </c>
      <c r="P94" s="236">
        <v>0</v>
      </c>
      <c r="Q94" s="236">
        <f>ROUND(E94*P94,2)</f>
        <v>0</v>
      </c>
      <c r="R94" s="236"/>
      <c r="S94" s="236"/>
      <c r="T94" s="237">
        <v>0.38500000000000001</v>
      </c>
      <c r="U94" s="236">
        <f>ROUND(E94*T94,2)</f>
        <v>14.41</v>
      </c>
      <c r="V94" s="215"/>
      <c r="W94" s="215"/>
      <c r="X94" s="215"/>
      <c r="Y94" s="215"/>
      <c r="Z94" s="215"/>
      <c r="AA94" s="215"/>
      <c r="AB94" s="215"/>
      <c r="AC94" s="215"/>
      <c r="AD94" s="215"/>
      <c r="AE94" s="215" t="s">
        <v>120</v>
      </c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16"/>
      <c r="B95" s="222"/>
      <c r="C95" s="274" t="s">
        <v>230</v>
      </c>
      <c r="D95" s="225"/>
      <c r="E95" s="230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7"/>
      <c r="U95" s="236"/>
      <c r="V95" s="215"/>
      <c r="W95" s="215"/>
      <c r="X95" s="215"/>
      <c r="Y95" s="215"/>
      <c r="Z95" s="215"/>
      <c r="AA95" s="215"/>
      <c r="AB95" s="215"/>
      <c r="AC95" s="215"/>
      <c r="AD95" s="215"/>
      <c r="AE95" s="215" t="s">
        <v>122</v>
      </c>
      <c r="AF95" s="215">
        <v>0</v>
      </c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16"/>
      <c r="B96" s="222"/>
      <c r="C96" s="276">
        <v>0</v>
      </c>
      <c r="D96" s="227"/>
      <c r="E96" s="232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7"/>
      <c r="U96" s="236"/>
      <c r="V96" s="215"/>
      <c r="W96" s="215"/>
      <c r="X96" s="215"/>
      <c r="Y96" s="215"/>
      <c r="Z96" s="215"/>
      <c r="AA96" s="215"/>
      <c r="AB96" s="215"/>
      <c r="AC96" s="215"/>
      <c r="AD96" s="215"/>
      <c r="AE96" s="215" t="s">
        <v>122</v>
      </c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16"/>
      <c r="B97" s="222"/>
      <c r="C97" s="277" t="s">
        <v>231</v>
      </c>
      <c r="D97" s="227"/>
      <c r="E97" s="232">
        <v>2.12</v>
      </c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7"/>
      <c r="U97" s="236"/>
      <c r="V97" s="215"/>
      <c r="W97" s="215"/>
      <c r="X97" s="215"/>
      <c r="Y97" s="215"/>
      <c r="Z97" s="215"/>
      <c r="AA97" s="215"/>
      <c r="AB97" s="215"/>
      <c r="AC97" s="215"/>
      <c r="AD97" s="215"/>
      <c r="AE97" s="215" t="s">
        <v>122</v>
      </c>
      <c r="AF97" s="215">
        <v>2</v>
      </c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16"/>
      <c r="B98" s="222"/>
      <c r="C98" s="277" t="s">
        <v>232</v>
      </c>
      <c r="D98" s="227"/>
      <c r="E98" s="232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7"/>
      <c r="U98" s="236"/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122</v>
      </c>
      <c r="AF98" s="215">
        <v>2</v>
      </c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16"/>
      <c r="B99" s="222"/>
      <c r="C99" s="277" t="s">
        <v>233</v>
      </c>
      <c r="D99" s="227"/>
      <c r="E99" s="232">
        <v>0.2185</v>
      </c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7"/>
      <c r="U99" s="236"/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122</v>
      </c>
      <c r="AF99" s="215">
        <v>2</v>
      </c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16"/>
      <c r="B100" s="222"/>
      <c r="C100" s="276">
        <v>1</v>
      </c>
      <c r="D100" s="227"/>
      <c r="E100" s="232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7"/>
      <c r="U100" s="236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122</v>
      </c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16"/>
      <c r="B101" s="222"/>
      <c r="C101" s="274" t="s">
        <v>234</v>
      </c>
      <c r="D101" s="225"/>
      <c r="E101" s="230">
        <v>37.415999999999997</v>
      </c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7"/>
      <c r="U101" s="236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 t="s">
        <v>122</v>
      </c>
      <c r="AF101" s="215">
        <v>0</v>
      </c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16">
        <v>38</v>
      </c>
      <c r="B102" s="222" t="s">
        <v>235</v>
      </c>
      <c r="C102" s="273" t="s">
        <v>236</v>
      </c>
      <c r="D102" s="224" t="s">
        <v>119</v>
      </c>
      <c r="E102" s="229">
        <v>68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15</v>
      </c>
      <c r="M102" s="236">
        <f>G102*(1+L102/100)</f>
        <v>0</v>
      </c>
      <c r="N102" s="236">
        <v>1.8000000000000001E-4</v>
      </c>
      <c r="O102" s="236">
        <f>ROUND(E102*N102,2)</f>
        <v>0.01</v>
      </c>
      <c r="P102" s="236">
        <v>0</v>
      </c>
      <c r="Q102" s="236">
        <f>ROUND(E102*P102,2)</f>
        <v>0</v>
      </c>
      <c r="R102" s="236"/>
      <c r="S102" s="236"/>
      <c r="T102" s="237">
        <v>0.1</v>
      </c>
      <c r="U102" s="236">
        <f>ROUND(E102*T102,2)</f>
        <v>6.8</v>
      </c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 t="s">
        <v>120</v>
      </c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16"/>
      <c r="B103" s="222"/>
      <c r="C103" s="278" t="s">
        <v>237</v>
      </c>
      <c r="D103" s="228"/>
      <c r="E103" s="233"/>
      <c r="F103" s="240"/>
      <c r="G103" s="241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7"/>
      <c r="U103" s="236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 t="s">
        <v>188</v>
      </c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8" t="str">
        <f>C103</f>
        <v>Položka obsahuje dodávku a montáž těsnícího hydoizolačního pásu z polyetylénu</v>
      </c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16"/>
      <c r="B104" s="222"/>
      <c r="C104" s="274" t="s">
        <v>238</v>
      </c>
      <c r="D104" s="225"/>
      <c r="E104" s="230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7"/>
      <c r="U104" s="236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 t="s">
        <v>122</v>
      </c>
      <c r="AF104" s="215">
        <v>0</v>
      </c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16"/>
      <c r="B105" s="222"/>
      <c r="C105" s="276">
        <v>0</v>
      </c>
      <c r="D105" s="227"/>
      <c r="E105" s="232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7"/>
      <c r="U105" s="236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 t="s">
        <v>122</v>
      </c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16"/>
      <c r="B106" s="222"/>
      <c r="C106" s="277" t="s">
        <v>239</v>
      </c>
      <c r="D106" s="227"/>
      <c r="E106" s="232">
        <v>4.25</v>
      </c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7"/>
      <c r="U106" s="236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 t="s">
        <v>122</v>
      </c>
      <c r="AF106" s="215">
        <v>2</v>
      </c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16"/>
      <c r="B107" s="222"/>
      <c r="C107" s="276">
        <v>1</v>
      </c>
      <c r="D107" s="227"/>
      <c r="E107" s="232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7"/>
      <c r="U107" s="236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 t="s">
        <v>122</v>
      </c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16"/>
      <c r="B108" s="222"/>
      <c r="C108" s="274" t="s">
        <v>240</v>
      </c>
      <c r="D108" s="225"/>
      <c r="E108" s="230">
        <v>68</v>
      </c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7"/>
      <c r="U108" s="236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 t="s">
        <v>122</v>
      </c>
      <c r="AF108" s="215">
        <v>0</v>
      </c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16">
        <v>39</v>
      </c>
      <c r="B109" s="222" t="s">
        <v>241</v>
      </c>
      <c r="C109" s="273" t="s">
        <v>242</v>
      </c>
      <c r="D109" s="224" t="s">
        <v>119</v>
      </c>
      <c r="E109" s="229">
        <v>34.96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15</v>
      </c>
      <c r="M109" s="236">
        <f>G109*(1+L109/100)</f>
        <v>0</v>
      </c>
      <c r="N109" s="236">
        <v>1.1E-4</v>
      </c>
      <c r="O109" s="236">
        <f>ROUND(E109*N109,2)</f>
        <v>0</v>
      </c>
      <c r="P109" s="236">
        <v>0</v>
      </c>
      <c r="Q109" s="236">
        <f>ROUND(E109*P109,2)</f>
        <v>0</v>
      </c>
      <c r="R109" s="236"/>
      <c r="S109" s="236"/>
      <c r="T109" s="237">
        <v>0.2</v>
      </c>
      <c r="U109" s="236">
        <f>ROUND(E109*T109,2)</f>
        <v>6.99</v>
      </c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 t="s">
        <v>120</v>
      </c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16"/>
      <c r="B110" s="222"/>
      <c r="C110" s="278" t="s">
        <v>243</v>
      </c>
      <c r="D110" s="228"/>
      <c r="E110" s="233"/>
      <c r="F110" s="240"/>
      <c r="G110" s="241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7"/>
      <c r="U110" s="236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 t="s">
        <v>188</v>
      </c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8" t="str">
        <f>C110</f>
        <v>Položka obsahuje dodávku a montáž těsnícího hydroizolačního -pásu styk podlahy/sokl</v>
      </c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16"/>
      <c r="B111" s="222"/>
      <c r="C111" s="274" t="s">
        <v>244</v>
      </c>
      <c r="D111" s="225"/>
      <c r="E111" s="230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7"/>
      <c r="U111" s="236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 t="s">
        <v>122</v>
      </c>
      <c r="AF111" s="215">
        <v>0</v>
      </c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16"/>
      <c r="B112" s="222"/>
      <c r="C112" s="276">
        <v>0</v>
      </c>
      <c r="D112" s="227"/>
      <c r="E112" s="232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7"/>
      <c r="U112" s="236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 t="s">
        <v>122</v>
      </c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16"/>
      <c r="B113" s="222"/>
      <c r="C113" s="277" t="s">
        <v>245</v>
      </c>
      <c r="D113" s="227"/>
      <c r="E113" s="232">
        <v>2.1850000000000001</v>
      </c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7"/>
      <c r="U113" s="236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 t="s">
        <v>122</v>
      </c>
      <c r="AF113" s="215">
        <v>2</v>
      </c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16"/>
      <c r="B114" s="222"/>
      <c r="C114" s="276">
        <v>1</v>
      </c>
      <c r="D114" s="227"/>
      <c r="E114" s="232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7"/>
      <c r="U114" s="236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 t="s">
        <v>122</v>
      </c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16"/>
      <c r="B115" s="222"/>
      <c r="C115" s="274" t="s">
        <v>246</v>
      </c>
      <c r="D115" s="225"/>
      <c r="E115" s="230">
        <v>34.96</v>
      </c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7"/>
      <c r="U115" s="236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 t="s">
        <v>122</v>
      </c>
      <c r="AF115" s="215">
        <v>0</v>
      </c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16">
        <v>40</v>
      </c>
      <c r="B116" s="222" t="s">
        <v>247</v>
      </c>
      <c r="C116" s="273" t="s">
        <v>248</v>
      </c>
      <c r="D116" s="224" t="s">
        <v>119</v>
      </c>
      <c r="E116" s="229">
        <v>42.4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15</v>
      </c>
      <c r="M116" s="236">
        <f>G116*(1+L116/100)</f>
        <v>0</v>
      </c>
      <c r="N116" s="236">
        <v>2.7999999999999998E-4</v>
      </c>
      <c r="O116" s="236">
        <f>ROUND(E116*N116,2)</f>
        <v>0.01</v>
      </c>
      <c r="P116" s="236">
        <v>0</v>
      </c>
      <c r="Q116" s="236">
        <f>ROUND(E116*P116,2)</f>
        <v>0</v>
      </c>
      <c r="R116" s="236"/>
      <c r="S116" s="236"/>
      <c r="T116" s="237">
        <v>0.1</v>
      </c>
      <c r="U116" s="236">
        <f>ROUND(E116*T116,2)</f>
        <v>4.24</v>
      </c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 t="s">
        <v>120</v>
      </c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2.5" outlineLevel="1">
      <c r="A117" s="216"/>
      <c r="B117" s="222"/>
      <c r="C117" s="278" t="s">
        <v>249</v>
      </c>
      <c r="D117" s="228"/>
      <c r="E117" s="233"/>
      <c r="F117" s="240"/>
      <c r="G117" s="241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7"/>
      <c r="U117" s="236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 t="s">
        <v>188</v>
      </c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8" t="str">
        <f>C117</f>
        <v>Položka obsahuje dodávku a montáž samolepícího dilatačního pásku pro oddělení vrstev podlahy od zdiva.</v>
      </c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16"/>
      <c r="B118" s="222"/>
      <c r="C118" s="274" t="s">
        <v>250</v>
      </c>
      <c r="D118" s="225"/>
      <c r="E118" s="230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7"/>
      <c r="U118" s="236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 t="s">
        <v>122</v>
      </c>
      <c r="AF118" s="215">
        <v>0</v>
      </c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16"/>
      <c r="B119" s="222"/>
      <c r="C119" s="274" t="s">
        <v>251</v>
      </c>
      <c r="D119" s="225"/>
      <c r="E119" s="230">
        <v>42.4</v>
      </c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7"/>
      <c r="U119" s="236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 t="s">
        <v>122</v>
      </c>
      <c r="AF119" s="215">
        <v>0</v>
      </c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16">
        <v>41</v>
      </c>
      <c r="B120" s="222" t="s">
        <v>252</v>
      </c>
      <c r="C120" s="273" t="s">
        <v>253</v>
      </c>
      <c r="D120" s="224" t="s">
        <v>0</v>
      </c>
      <c r="E120" s="229">
        <v>311.08999999999997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15</v>
      </c>
      <c r="M120" s="236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6"/>
      <c r="S120" s="236"/>
      <c r="T120" s="237">
        <v>0</v>
      </c>
      <c r="U120" s="236">
        <f>ROUND(E120*T120,2)</f>
        <v>0</v>
      </c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 t="s">
        <v>120</v>
      </c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>
      <c r="A121" s="217" t="s">
        <v>115</v>
      </c>
      <c r="B121" s="223" t="s">
        <v>80</v>
      </c>
      <c r="C121" s="275" t="s">
        <v>81</v>
      </c>
      <c r="D121" s="226"/>
      <c r="E121" s="231"/>
      <c r="F121" s="238"/>
      <c r="G121" s="238">
        <f>SUMIF(AE122:AE126,"&lt;&gt;NOR",G122:G126)</f>
        <v>0</v>
      </c>
      <c r="H121" s="238"/>
      <c r="I121" s="238">
        <f>SUM(I122:I126)</f>
        <v>0</v>
      </c>
      <c r="J121" s="238"/>
      <c r="K121" s="238">
        <f>SUM(K122:K126)</f>
        <v>0</v>
      </c>
      <c r="L121" s="238"/>
      <c r="M121" s="238">
        <f>SUM(M122:M126)</f>
        <v>0</v>
      </c>
      <c r="N121" s="238"/>
      <c r="O121" s="238">
        <f>SUM(O122:O126)</f>
        <v>0</v>
      </c>
      <c r="P121" s="238"/>
      <c r="Q121" s="238">
        <f>SUM(Q122:Q126)</f>
        <v>0.06</v>
      </c>
      <c r="R121" s="238"/>
      <c r="S121" s="238"/>
      <c r="T121" s="239"/>
      <c r="U121" s="238">
        <f>SUM(U122:U126)</f>
        <v>4.08</v>
      </c>
      <c r="AE121" t="s">
        <v>116</v>
      </c>
    </row>
    <row r="122" spans="1:60" outlineLevel="1">
      <c r="A122" s="216">
        <v>42</v>
      </c>
      <c r="B122" s="222" t="s">
        <v>254</v>
      </c>
      <c r="C122" s="273" t="s">
        <v>255</v>
      </c>
      <c r="D122" s="224" t="s">
        <v>119</v>
      </c>
      <c r="E122" s="229">
        <v>68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15</v>
      </c>
      <c r="M122" s="236">
        <f>G122*(1+L122/100)</f>
        <v>0</v>
      </c>
      <c r="N122" s="236">
        <v>0</v>
      </c>
      <c r="O122" s="236">
        <f>ROUND(E122*N122,2)</f>
        <v>0</v>
      </c>
      <c r="P122" s="236">
        <v>9.3999999999999997E-4</v>
      </c>
      <c r="Q122" s="236">
        <f>ROUND(E122*P122,2)</f>
        <v>0.06</v>
      </c>
      <c r="R122" s="236"/>
      <c r="S122" s="236"/>
      <c r="T122" s="237">
        <v>0.06</v>
      </c>
      <c r="U122" s="236">
        <f>ROUND(E122*T122,2)</f>
        <v>4.08</v>
      </c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 t="s">
        <v>120</v>
      </c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16"/>
      <c r="B123" s="222"/>
      <c r="C123" s="276">
        <v>0</v>
      </c>
      <c r="D123" s="227"/>
      <c r="E123" s="232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7"/>
      <c r="U123" s="236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 t="s">
        <v>122</v>
      </c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16"/>
      <c r="B124" s="222"/>
      <c r="C124" s="277" t="s">
        <v>239</v>
      </c>
      <c r="D124" s="227"/>
      <c r="E124" s="232">
        <v>4.25</v>
      </c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7"/>
      <c r="U124" s="236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 t="s">
        <v>122</v>
      </c>
      <c r="AF124" s="215">
        <v>2</v>
      </c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16"/>
      <c r="B125" s="222"/>
      <c r="C125" s="276">
        <v>1</v>
      </c>
      <c r="D125" s="227"/>
      <c r="E125" s="232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7"/>
      <c r="U125" s="236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 t="s">
        <v>122</v>
      </c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16"/>
      <c r="B126" s="222"/>
      <c r="C126" s="274" t="s">
        <v>240</v>
      </c>
      <c r="D126" s="225"/>
      <c r="E126" s="230">
        <v>68</v>
      </c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7"/>
      <c r="U126" s="236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 t="s">
        <v>122</v>
      </c>
      <c r="AF126" s="215">
        <v>0</v>
      </c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>
      <c r="A127" s="217" t="s">
        <v>115</v>
      </c>
      <c r="B127" s="223" t="s">
        <v>82</v>
      </c>
      <c r="C127" s="275" t="s">
        <v>83</v>
      </c>
      <c r="D127" s="226"/>
      <c r="E127" s="231"/>
      <c r="F127" s="238"/>
      <c r="G127" s="238">
        <f>SUMIF(AE128:AE161,"&lt;&gt;NOR",G128:G161)</f>
        <v>0</v>
      </c>
      <c r="H127" s="238"/>
      <c r="I127" s="238">
        <f>SUM(I128:I161)</f>
        <v>0</v>
      </c>
      <c r="J127" s="238"/>
      <c r="K127" s="238">
        <f>SUM(K128:K161)</f>
        <v>0</v>
      </c>
      <c r="L127" s="238"/>
      <c r="M127" s="238">
        <f>SUM(M128:M161)</f>
        <v>0</v>
      </c>
      <c r="N127" s="238"/>
      <c r="O127" s="238">
        <f>SUM(O128:O161)</f>
        <v>0.41</v>
      </c>
      <c r="P127" s="238"/>
      <c r="Q127" s="238">
        <f>SUM(Q128:Q161)</f>
        <v>0.33</v>
      </c>
      <c r="R127" s="238"/>
      <c r="S127" s="238"/>
      <c r="T127" s="239"/>
      <c r="U127" s="238">
        <f>SUM(U128:U161)</f>
        <v>66.77</v>
      </c>
      <c r="AE127" t="s">
        <v>116</v>
      </c>
    </row>
    <row r="128" spans="1:60" outlineLevel="1">
      <c r="A128" s="216">
        <v>43</v>
      </c>
      <c r="B128" s="222" t="s">
        <v>256</v>
      </c>
      <c r="C128" s="273" t="s">
        <v>257</v>
      </c>
      <c r="D128" s="224" t="s">
        <v>258</v>
      </c>
      <c r="E128" s="229">
        <v>329.42720000000003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15</v>
      </c>
      <c r="M128" s="236">
        <f>G128*(1+L128/100)</f>
        <v>0</v>
      </c>
      <c r="N128" s="236">
        <v>5.0000000000000002E-5</v>
      </c>
      <c r="O128" s="236">
        <f>ROUND(E128*N128,2)</f>
        <v>0.02</v>
      </c>
      <c r="P128" s="236">
        <v>1E-3</v>
      </c>
      <c r="Q128" s="236">
        <f>ROUND(E128*P128,2)</f>
        <v>0.33</v>
      </c>
      <c r="R128" s="236"/>
      <c r="S128" s="236"/>
      <c r="T128" s="237">
        <v>9.7000000000000003E-2</v>
      </c>
      <c r="U128" s="236">
        <f>ROUND(E128*T128,2)</f>
        <v>31.95</v>
      </c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 t="s">
        <v>120</v>
      </c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16"/>
      <c r="B129" s="222"/>
      <c r="C129" s="274" t="s">
        <v>259</v>
      </c>
      <c r="D129" s="225"/>
      <c r="E129" s="230">
        <v>70</v>
      </c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7"/>
      <c r="U129" s="236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 t="s">
        <v>122</v>
      </c>
      <c r="AF129" s="215">
        <v>0</v>
      </c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16"/>
      <c r="B130" s="222"/>
      <c r="C130" s="276">
        <v>0</v>
      </c>
      <c r="D130" s="227"/>
      <c r="E130" s="232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7"/>
      <c r="U130" s="236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 t="s">
        <v>122</v>
      </c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2.5" outlineLevel="1">
      <c r="A131" s="216"/>
      <c r="B131" s="222"/>
      <c r="C131" s="277" t="s">
        <v>260</v>
      </c>
      <c r="D131" s="227"/>
      <c r="E131" s="232">
        <v>16.214200000000002</v>
      </c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7"/>
      <c r="U131" s="236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 t="s">
        <v>122</v>
      </c>
      <c r="AF131" s="215">
        <v>2</v>
      </c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16"/>
      <c r="B132" s="222"/>
      <c r="C132" s="276">
        <v>1</v>
      </c>
      <c r="D132" s="227"/>
      <c r="E132" s="232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7"/>
      <c r="U132" s="236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 t="s">
        <v>122</v>
      </c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16"/>
      <c r="B133" s="222"/>
      <c r="C133" s="274" t="s">
        <v>261</v>
      </c>
      <c r="D133" s="225"/>
      <c r="E133" s="230">
        <v>259.42720000000003</v>
      </c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7"/>
      <c r="U133" s="236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 t="s">
        <v>122</v>
      </c>
      <c r="AF133" s="215">
        <v>0</v>
      </c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16">
        <v>44</v>
      </c>
      <c r="B134" s="222" t="s">
        <v>262</v>
      </c>
      <c r="C134" s="273" t="s">
        <v>263</v>
      </c>
      <c r="D134" s="224" t="s">
        <v>258</v>
      </c>
      <c r="E134" s="229">
        <v>348.15839999999997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15</v>
      </c>
      <c r="M134" s="236">
        <f>G134*(1+L134/100)</f>
        <v>0</v>
      </c>
      <c r="N134" s="236">
        <v>5.0000000000000002E-5</v>
      </c>
      <c r="O134" s="236">
        <f>ROUND(E134*N134,2)</f>
        <v>0.02</v>
      </c>
      <c r="P134" s="236">
        <v>0</v>
      </c>
      <c r="Q134" s="236">
        <f>ROUND(E134*P134,2)</f>
        <v>0</v>
      </c>
      <c r="R134" s="236"/>
      <c r="S134" s="236"/>
      <c r="T134" s="237">
        <v>0.1</v>
      </c>
      <c r="U134" s="236">
        <f>ROUND(E134*T134,2)</f>
        <v>34.82</v>
      </c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 t="s">
        <v>120</v>
      </c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16"/>
      <c r="B135" s="222"/>
      <c r="C135" s="276">
        <v>0</v>
      </c>
      <c r="D135" s="227"/>
      <c r="E135" s="232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7"/>
      <c r="U135" s="236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 t="s">
        <v>122</v>
      </c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16"/>
      <c r="B136" s="222"/>
      <c r="C136" s="277" t="s">
        <v>264</v>
      </c>
      <c r="D136" s="227"/>
      <c r="E136" s="232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7"/>
      <c r="U136" s="236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 t="s">
        <v>122</v>
      </c>
      <c r="AF136" s="215">
        <v>2</v>
      </c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16"/>
      <c r="B137" s="222"/>
      <c r="C137" s="277" t="s">
        <v>265</v>
      </c>
      <c r="D137" s="227"/>
      <c r="E137" s="232">
        <v>8.7974999999999994</v>
      </c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7"/>
      <c r="U137" s="236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 t="s">
        <v>122</v>
      </c>
      <c r="AF137" s="215">
        <v>2</v>
      </c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16"/>
      <c r="B138" s="222"/>
      <c r="C138" s="277" t="s">
        <v>266</v>
      </c>
      <c r="D138" s="227"/>
      <c r="E138" s="232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7"/>
      <c r="U138" s="236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 t="s">
        <v>122</v>
      </c>
      <c r="AF138" s="215">
        <v>2</v>
      </c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16"/>
      <c r="B139" s="222"/>
      <c r="C139" s="277" t="s">
        <v>267</v>
      </c>
      <c r="D139" s="227"/>
      <c r="E139" s="232">
        <v>8.33</v>
      </c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7"/>
      <c r="U139" s="236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 t="s">
        <v>122</v>
      </c>
      <c r="AF139" s="215">
        <v>2</v>
      </c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16"/>
      <c r="B140" s="222"/>
      <c r="C140" s="277" t="s">
        <v>268</v>
      </c>
      <c r="D140" s="227"/>
      <c r="E140" s="232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7"/>
      <c r="U140" s="236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 t="s">
        <v>122</v>
      </c>
      <c r="AF140" s="215">
        <v>2</v>
      </c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16"/>
      <c r="B141" s="222"/>
      <c r="C141" s="277" t="s">
        <v>269</v>
      </c>
      <c r="D141" s="227"/>
      <c r="E141" s="232">
        <v>0.62719999999999998</v>
      </c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7"/>
      <c r="U141" s="236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 t="s">
        <v>122</v>
      </c>
      <c r="AF141" s="215">
        <v>2</v>
      </c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16"/>
      <c r="B142" s="222"/>
      <c r="C142" s="277" t="s">
        <v>270</v>
      </c>
      <c r="D142" s="227"/>
      <c r="E142" s="232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7"/>
      <c r="U142" s="236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 t="s">
        <v>122</v>
      </c>
      <c r="AF142" s="215">
        <v>2</v>
      </c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16"/>
      <c r="B143" s="222"/>
      <c r="C143" s="277" t="s">
        <v>271</v>
      </c>
      <c r="D143" s="227"/>
      <c r="E143" s="232">
        <v>4.0052000000000003</v>
      </c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7"/>
      <c r="U143" s="236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 t="s">
        <v>122</v>
      </c>
      <c r="AF143" s="215">
        <v>2</v>
      </c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16"/>
      <c r="B144" s="222"/>
      <c r="C144" s="276">
        <v>1</v>
      </c>
      <c r="D144" s="227"/>
      <c r="E144" s="232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7"/>
      <c r="U144" s="236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 t="s">
        <v>122</v>
      </c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16"/>
      <c r="B145" s="222"/>
      <c r="C145" s="274" t="s">
        <v>272</v>
      </c>
      <c r="D145" s="225"/>
      <c r="E145" s="230">
        <v>348.15839999999997</v>
      </c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7"/>
      <c r="U145" s="236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 t="s">
        <v>122</v>
      </c>
      <c r="AF145" s="215">
        <v>0</v>
      </c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16">
        <v>45</v>
      </c>
      <c r="B146" s="222" t="s">
        <v>273</v>
      </c>
      <c r="C146" s="273" t="s">
        <v>274</v>
      </c>
      <c r="D146" s="224" t="s">
        <v>258</v>
      </c>
      <c r="E146" s="229">
        <v>259.42720000000003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15</v>
      </c>
      <c r="M146" s="236">
        <f>G146*(1+L146/100)</f>
        <v>0</v>
      </c>
      <c r="N146" s="236">
        <v>0</v>
      </c>
      <c r="O146" s="236">
        <f>ROUND(E146*N146,2)</f>
        <v>0</v>
      </c>
      <c r="P146" s="236">
        <v>0</v>
      </c>
      <c r="Q146" s="236">
        <f>ROUND(E146*P146,2)</f>
        <v>0</v>
      </c>
      <c r="R146" s="236"/>
      <c r="S146" s="236"/>
      <c r="T146" s="237">
        <v>0</v>
      </c>
      <c r="U146" s="236">
        <f>ROUND(E146*T146,2)</f>
        <v>0</v>
      </c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 t="s">
        <v>120</v>
      </c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16"/>
      <c r="B147" s="222"/>
      <c r="C147" s="274" t="s">
        <v>275</v>
      </c>
      <c r="D147" s="225"/>
      <c r="E147" s="230">
        <v>259.42720000000003</v>
      </c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7"/>
      <c r="U147" s="236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 t="s">
        <v>122</v>
      </c>
      <c r="AF147" s="215">
        <v>0</v>
      </c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16">
        <v>46</v>
      </c>
      <c r="B148" s="222" t="s">
        <v>276</v>
      </c>
      <c r="C148" s="273" t="s">
        <v>277</v>
      </c>
      <c r="D148" s="224" t="s">
        <v>204</v>
      </c>
      <c r="E148" s="229">
        <v>0.15060000000000001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15</v>
      </c>
      <c r="M148" s="236">
        <f>G148*(1+L148/100)</f>
        <v>0</v>
      </c>
      <c r="N148" s="236">
        <v>1</v>
      </c>
      <c r="O148" s="236">
        <f>ROUND(E148*N148,2)</f>
        <v>0.15</v>
      </c>
      <c r="P148" s="236">
        <v>0</v>
      </c>
      <c r="Q148" s="236">
        <f>ROUND(E148*P148,2)</f>
        <v>0</v>
      </c>
      <c r="R148" s="236"/>
      <c r="S148" s="236"/>
      <c r="T148" s="237">
        <v>0</v>
      </c>
      <c r="U148" s="236">
        <f>ROUND(E148*T148,2)</f>
        <v>0</v>
      </c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 t="s">
        <v>278</v>
      </c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16"/>
      <c r="B149" s="222"/>
      <c r="C149" s="274" t="s">
        <v>279</v>
      </c>
      <c r="D149" s="225"/>
      <c r="E149" s="230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7"/>
      <c r="U149" s="236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 t="s">
        <v>122</v>
      </c>
      <c r="AF149" s="215">
        <v>0</v>
      </c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16"/>
      <c r="B150" s="222"/>
      <c r="C150" s="274" t="s">
        <v>280</v>
      </c>
      <c r="D150" s="225"/>
      <c r="E150" s="230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7"/>
      <c r="U150" s="236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 t="s">
        <v>122</v>
      </c>
      <c r="AF150" s="215">
        <v>0</v>
      </c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16"/>
      <c r="B151" s="222"/>
      <c r="C151" s="274" t="s">
        <v>281</v>
      </c>
      <c r="D151" s="225"/>
      <c r="E151" s="230">
        <v>0.15060000000000001</v>
      </c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7"/>
      <c r="U151" s="236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 t="s">
        <v>122</v>
      </c>
      <c r="AF151" s="215">
        <v>0</v>
      </c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16">
        <v>47</v>
      </c>
      <c r="B152" s="222" t="s">
        <v>282</v>
      </c>
      <c r="C152" s="273" t="s">
        <v>283</v>
      </c>
      <c r="D152" s="224" t="s">
        <v>204</v>
      </c>
      <c r="E152" s="229">
        <v>0.15329999999999999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15</v>
      </c>
      <c r="M152" s="236">
        <f>G152*(1+L152/100)</f>
        <v>0</v>
      </c>
      <c r="N152" s="236">
        <v>1</v>
      </c>
      <c r="O152" s="236">
        <f>ROUND(E152*N152,2)</f>
        <v>0.15</v>
      </c>
      <c r="P152" s="236">
        <v>0</v>
      </c>
      <c r="Q152" s="236">
        <f>ROUND(E152*P152,2)</f>
        <v>0</v>
      </c>
      <c r="R152" s="236"/>
      <c r="S152" s="236"/>
      <c r="T152" s="237">
        <v>0</v>
      </c>
      <c r="U152" s="236">
        <f>ROUND(E152*T152,2)</f>
        <v>0</v>
      </c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 t="s">
        <v>278</v>
      </c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16"/>
      <c r="B153" s="222"/>
      <c r="C153" s="274" t="s">
        <v>284</v>
      </c>
      <c r="D153" s="225"/>
      <c r="E153" s="230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7"/>
      <c r="U153" s="236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 t="s">
        <v>122</v>
      </c>
      <c r="AF153" s="215">
        <v>0</v>
      </c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16"/>
      <c r="B154" s="222"/>
      <c r="C154" s="274" t="s">
        <v>285</v>
      </c>
      <c r="D154" s="225"/>
      <c r="E154" s="230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7"/>
      <c r="U154" s="236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 t="s">
        <v>122</v>
      </c>
      <c r="AF154" s="215">
        <v>0</v>
      </c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16"/>
      <c r="B155" s="222"/>
      <c r="C155" s="274" t="s">
        <v>286</v>
      </c>
      <c r="D155" s="225"/>
      <c r="E155" s="230">
        <v>0.1426</v>
      </c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7"/>
      <c r="U155" s="236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 t="s">
        <v>122</v>
      </c>
      <c r="AF155" s="215">
        <v>0</v>
      </c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16"/>
      <c r="B156" s="222"/>
      <c r="C156" s="274" t="s">
        <v>287</v>
      </c>
      <c r="D156" s="225"/>
      <c r="E156" s="230">
        <v>1.0699999999999999E-2</v>
      </c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7"/>
      <c r="U156" s="236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 t="s">
        <v>122</v>
      </c>
      <c r="AF156" s="215">
        <v>0</v>
      </c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16">
        <v>48</v>
      </c>
      <c r="B157" s="222" t="s">
        <v>288</v>
      </c>
      <c r="C157" s="273" t="s">
        <v>289</v>
      </c>
      <c r="D157" s="224" t="s">
        <v>204</v>
      </c>
      <c r="E157" s="229">
        <v>6.8599999999999994E-2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15</v>
      </c>
      <c r="M157" s="236">
        <f>G157*(1+L157/100)</f>
        <v>0</v>
      </c>
      <c r="N157" s="236">
        <v>1</v>
      </c>
      <c r="O157" s="236">
        <f>ROUND(E157*N157,2)</f>
        <v>7.0000000000000007E-2</v>
      </c>
      <c r="P157" s="236">
        <v>0</v>
      </c>
      <c r="Q157" s="236">
        <f>ROUND(E157*P157,2)</f>
        <v>0</v>
      </c>
      <c r="R157" s="236"/>
      <c r="S157" s="236"/>
      <c r="T157" s="237">
        <v>0</v>
      </c>
      <c r="U157" s="236">
        <f>ROUND(E157*T157,2)</f>
        <v>0</v>
      </c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 t="s">
        <v>278</v>
      </c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16"/>
      <c r="B158" s="222"/>
      <c r="C158" s="274" t="s">
        <v>290</v>
      </c>
      <c r="D158" s="225"/>
      <c r="E158" s="230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7"/>
      <c r="U158" s="236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 t="s">
        <v>122</v>
      </c>
      <c r="AF158" s="215">
        <v>0</v>
      </c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16"/>
      <c r="B159" s="222"/>
      <c r="C159" s="274" t="s">
        <v>285</v>
      </c>
      <c r="D159" s="225"/>
      <c r="E159" s="230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7"/>
      <c r="U159" s="236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 t="s">
        <v>122</v>
      </c>
      <c r="AF159" s="215">
        <v>0</v>
      </c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16"/>
      <c r="B160" s="222"/>
      <c r="C160" s="274" t="s">
        <v>291</v>
      </c>
      <c r="D160" s="225"/>
      <c r="E160" s="230">
        <v>6.8599999999999994E-2</v>
      </c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7"/>
      <c r="U160" s="236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 t="s">
        <v>122</v>
      </c>
      <c r="AF160" s="215">
        <v>0</v>
      </c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16">
        <v>49</v>
      </c>
      <c r="B161" s="222" t="s">
        <v>292</v>
      </c>
      <c r="C161" s="273" t="s">
        <v>293</v>
      </c>
      <c r="D161" s="224" t="s">
        <v>0</v>
      </c>
      <c r="E161" s="229">
        <v>452.48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15</v>
      </c>
      <c r="M161" s="236">
        <f>G161*(1+L161/100)</f>
        <v>0</v>
      </c>
      <c r="N161" s="236">
        <v>0</v>
      </c>
      <c r="O161" s="236">
        <f>ROUND(E161*N161,2)</f>
        <v>0</v>
      </c>
      <c r="P161" s="236">
        <v>0</v>
      </c>
      <c r="Q161" s="236">
        <f>ROUND(E161*P161,2)</f>
        <v>0</v>
      </c>
      <c r="R161" s="236"/>
      <c r="S161" s="236"/>
      <c r="T161" s="237">
        <v>0</v>
      </c>
      <c r="U161" s="236">
        <f>ROUND(E161*T161,2)</f>
        <v>0</v>
      </c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 t="s">
        <v>120</v>
      </c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>
      <c r="A162" s="217" t="s">
        <v>115</v>
      </c>
      <c r="B162" s="223" t="s">
        <v>84</v>
      </c>
      <c r="C162" s="275" t="s">
        <v>85</v>
      </c>
      <c r="D162" s="226"/>
      <c r="E162" s="231"/>
      <c r="F162" s="238"/>
      <c r="G162" s="238">
        <f>SUMIF(AE163:AE193,"&lt;&gt;NOR",G163:G193)</f>
        <v>0</v>
      </c>
      <c r="H162" s="238"/>
      <c r="I162" s="238">
        <f>SUM(I163:I193)</f>
        <v>0</v>
      </c>
      <c r="J162" s="238"/>
      <c r="K162" s="238">
        <f>SUM(K163:K193)</f>
        <v>0</v>
      </c>
      <c r="L162" s="238"/>
      <c r="M162" s="238">
        <f>SUM(M163:M193)</f>
        <v>0</v>
      </c>
      <c r="N162" s="238"/>
      <c r="O162" s="238">
        <f>SUM(O163:O193)</f>
        <v>1.1200000000000001</v>
      </c>
      <c r="P162" s="238"/>
      <c r="Q162" s="238">
        <f>SUM(Q163:Q193)</f>
        <v>0</v>
      </c>
      <c r="R162" s="238"/>
      <c r="S162" s="238"/>
      <c r="T162" s="239"/>
      <c r="U162" s="238">
        <f>SUM(U163:U193)</f>
        <v>70.410000000000011</v>
      </c>
      <c r="AE162" t="s">
        <v>116</v>
      </c>
    </row>
    <row r="163" spans="1:60" outlineLevel="1">
      <c r="A163" s="216">
        <v>50</v>
      </c>
      <c r="B163" s="222" t="s">
        <v>294</v>
      </c>
      <c r="C163" s="273" t="s">
        <v>295</v>
      </c>
      <c r="D163" s="224" t="s">
        <v>119</v>
      </c>
      <c r="E163" s="229">
        <v>34.96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15</v>
      </c>
      <c r="M163" s="236">
        <f>G163*(1+L163/100)</f>
        <v>0</v>
      </c>
      <c r="N163" s="236">
        <v>3.2000000000000003E-4</v>
      </c>
      <c r="O163" s="236">
        <f>ROUND(E163*N163,2)</f>
        <v>0.01</v>
      </c>
      <c r="P163" s="236">
        <v>0</v>
      </c>
      <c r="Q163" s="236">
        <f>ROUND(E163*P163,2)</f>
        <v>0</v>
      </c>
      <c r="R163" s="236"/>
      <c r="S163" s="236"/>
      <c r="T163" s="237">
        <v>0.23599999999999999</v>
      </c>
      <c r="U163" s="236">
        <f>ROUND(E163*T163,2)</f>
        <v>8.25</v>
      </c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 t="s">
        <v>120</v>
      </c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>
      <c r="A164" s="216"/>
      <c r="B164" s="222"/>
      <c r="C164" s="276">
        <v>0</v>
      </c>
      <c r="D164" s="227"/>
      <c r="E164" s="232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7"/>
      <c r="U164" s="236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 t="s">
        <v>122</v>
      </c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16"/>
      <c r="B165" s="222"/>
      <c r="C165" s="277" t="s">
        <v>245</v>
      </c>
      <c r="D165" s="227"/>
      <c r="E165" s="232">
        <v>2.1850000000000001</v>
      </c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7"/>
      <c r="U165" s="236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 t="s">
        <v>122</v>
      </c>
      <c r="AF165" s="215">
        <v>2</v>
      </c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16"/>
      <c r="B166" s="222"/>
      <c r="C166" s="276">
        <v>1</v>
      </c>
      <c r="D166" s="227"/>
      <c r="E166" s="232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7"/>
      <c r="U166" s="236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 t="s">
        <v>122</v>
      </c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16"/>
      <c r="B167" s="222"/>
      <c r="C167" s="274" t="s">
        <v>246</v>
      </c>
      <c r="D167" s="225"/>
      <c r="E167" s="230">
        <v>34.96</v>
      </c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7"/>
      <c r="U167" s="236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 t="s">
        <v>122</v>
      </c>
      <c r="AF167" s="215">
        <v>0</v>
      </c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2.5" outlineLevel="1">
      <c r="A168" s="216">
        <v>51</v>
      </c>
      <c r="B168" s="222" t="s">
        <v>296</v>
      </c>
      <c r="C168" s="273" t="s">
        <v>297</v>
      </c>
      <c r="D168" s="224" t="s">
        <v>131</v>
      </c>
      <c r="E168" s="229">
        <v>33.92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15</v>
      </c>
      <c r="M168" s="236">
        <f>G168*(1+L168/100)</f>
        <v>0</v>
      </c>
      <c r="N168" s="236">
        <v>6.8500000000000002E-3</v>
      </c>
      <c r="O168" s="236">
        <f>ROUND(E168*N168,2)</f>
        <v>0.23</v>
      </c>
      <c r="P168" s="236">
        <v>0</v>
      </c>
      <c r="Q168" s="236">
        <f>ROUND(E168*P168,2)</f>
        <v>0</v>
      </c>
      <c r="R168" s="236"/>
      <c r="S168" s="236"/>
      <c r="T168" s="237">
        <v>1.1066</v>
      </c>
      <c r="U168" s="236">
        <f>ROUND(E168*T168,2)</f>
        <v>37.54</v>
      </c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 t="s">
        <v>120</v>
      </c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>
      <c r="A169" s="216"/>
      <c r="B169" s="222"/>
      <c r="C169" s="274" t="s">
        <v>143</v>
      </c>
      <c r="D169" s="225"/>
      <c r="E169" s="230">
        <v>33.92</v>
      </c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7"/>
      <c r="U169" s="236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 t="s">
        <v>122</v>
      </c>
      <c r="AF169" s="215">
        <v>0</v>
      </c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>
      <c r="A170" s="216">
        <v>52</v>
      </c>
      <c r="B170" s="222" t="s">
        <v>298</v>
      </c>
      <c r="C170" s="273" t="s">
        <v>299</v>
      </c>
      <c r="D170" s="224" t="s">
        <v>131</v>
      </c>
      <c r="E170" s="229">
        <v>33.92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15</v>
      </c>
      <c r="M170" s="236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6"/>
      <c r="S170" s="236"/>
      <c r="T170" s="237">
        <v>0.05</v>
      </c>
      <c r="U170" s="236">
        <f>ROUND(E170*T170,2)</f>
        <v>1.7</v>
      </c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 t="s">
        <v>120</v>
      </c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16">
        <v>53</v>
      </c>
      <c r="B171" s="222" t="s">
        <v>300</v>
      </c>
      <c r="C171" s="273" t="s">
        <v>301</v>
      </c>
      <c r="D171" s="224" t="s">
        <v>131</v>
      </c>
      <c r="E171" s="229">
        <v>37.415999999999997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15</v>
      </c>
      <c r="M171" s="236">
        <f>G171*(1+L171/100)</f>
        <v>0</v>
      </c>
      <c r="N171" s="236">
        <v>1.1999999999999999E-3</v>
      </c>
      <c r="O171" s="236">
        <f>ROUND(E171*N171,2)</f>
        <v>0.04</v>
      </c>
      <c r="P171" s="236">
        <v>0</v>
      </c>
      <c r="Q171" s="236">
        <f>ROUND(E171*P171,2)</f>
        <v>0</v>
      </c>
      <c r="R171" s="236"/>
      <c r="S171" s="236"/>
      <c r="T171" s="237">
        <v>0</v>
      </c>
      <c r="U171" s="236">
        <f>ROUND(E171*T171,2)</f>
        <v>0</v>
      </c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 t="s">
        <v>120</v>
      </c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16"/>
      <c r="B172" s="222"/>
      <c r="C172" s="274" t="s">
        <v>302</v>
      </c>
      <c r="D172" s="225"/>
      <c r="E172" s="230">
        <v>33.92</v>
      </c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7"/>
      <c r="U172" s="236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 t="s">
        <v>122</v>
      </c>
      <c r="AF172" s="215">
        <v>0</v>
      </c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16"/>
      <c r="B173" s="222"/>
      <c r="C173" s="274" t="s">
        <v>303</v>
      </c>
      <c r="D173" s="225"/>
      <c r="E173" s="230">
        <v>3.496</v>
      </c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7"/>
      <c r="U173" s="236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 t="s">
        <v>122</v>
      </c>
      <c r="AF173" s="215">
        <v>0</v>
      </c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16">
        <v>54</v>
      </c>
      <c r="B174" s="222" t="s">
        <v>304</v>
      </c>
      <c r="C174" s="273" t="s">
        <v>305</v>
      </c>
      <c r="D174" s="224" t="s">
        <v>131</v>
      </c>
      <c r="E174" s="229">
        <v>33.92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15</v>
      </c>
      <c r="M174" s="236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6"/>
      <c r="S174" s="236"/>
      <c r="T174" s="237">
        <v>0.03</v>
      </c>
      <c r="U174" s="236">
        <f>ROUND(E174*T174,2)</f>
        <v>1.02</v>
      </c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 t="s">
        <v>120</v>
      </c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ht="22.5" outlineLevel="1">
      <c r="A175" s="216">
        <v>55</v>
      </c>
      <c r="B175" s="222" t="s">
        <v>306</v>
      </c>
      <c r="C175" s="273" t="s">
        <v>307</v>
      </c>
      <c r="D175" s="224" t="s">
        <v>131</v>
      </c>
      <c r="E175" s="229">
        <v>41.157600000000002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15</v>
      </c>
      <c r="M175" s="236">
        <f>G175*(1+L175/100)</f>
        <v>0</v>
      </c>
      <c r="N175" s="236">
        <v>1.9199999999999998E-2</v>
      </c>
      <c r="O175" s="236">
        <f>ROUND(E175*N175,2)</f>
        <v>0.79</v>
      </c>
      <c r="P175" s="236">
        <v>0</v>
      </c>
      <c r="Q175" s="236">
        <f>ROUND(E175*P175,2)</f>
        <v>0</v>
      </c>
      <c r="R175" s="236"/>
      <c r="S175" s="236"/>
      <c r="T175" s="237">
        <v>0</v>
      </c>
      <c r="U175" s="236">
        <f>ROUND(E175*T175,2)</f>
        <v>0</v>
      </c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 t="s">
        <v>278</v>
      </c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16"/>
      <c r="B176" s="222"/>
      <c r="C176" s="274" t="s">
        <v>308</v>
      </c>
      <c r="D176" s="225"/>
      <c r="E176" s="230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7"/>
      <c r="U176" s="236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 t="s">
        <v>122</v>
      </c>
      <c r="AF176" s="215">
        <v>0</v>
      </c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16"/>
      <c r="B177" s="222"/>
      <c r="C177" s="274" t="s">
        <v>309</v>
      </c>
      <c r="D177" s="225"/>
      <c r="E177" s="230">
        <v>37.311999999999998</v>
      </c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7"/>
      <c r="U177" s="236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 t="s">
        <v>122</v>
      </c>
      <c r="AF177" s="215">
        <v>0</v>
      </c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16"/>
      <c r="B178" s="222"/>
      <c r="C178" s="274" t="s">
        <v>310</v>
      </c>
      <c r="D178" s="225"/>
      <c r="E178" s="230">
        <v>3.8456000000000001</v>
      </c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7"/>
      <c r="U178" s="236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 t="s">
        <v>122</v>
      </c>
      <c r="AF178" s="215">
        <v>0</v>
      </c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16">
        <v>56</v>
      </c>
      <c r="B179" s="222" t="s">
        <v>311</v>
      </c>
      <c r="C179" s="273" t="s">
        <v>312</v>
      </c>
      <c r="D179" s="224" t="s">
        <v>119</v>
      </c>
      <c r="E179" s="229">
        <v>34.96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15</v>
      </c>
      <c r="M179" s="236">
        <f>G179*(1+L179/100)</f>
        <v>0</v>
      </c>
      <c r="N179" s="236">
        <v>0</v>
      </c>
      <c r="O179" s="236">
        <f>ROUND(E179*N179,2)</f>
        <v>0</v>
      </c>
      <c r="P179" s="236">
        <v>0</v>
      </c>
      <c r="Q179" s="236">
        <f>ROUND(E179*P179,2)</f>
        <v>0</v>
      </c>
      <c r="R179" s="236"/>
      <c r="S179" s="236"/>
      <c r="T179" s="237">
        <v>0.15</v>
      </c>
      <c r="U179" s="236">
        <f>ROUND(E179*T179,2)</f>
        <v>5.24</v>
      </c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 t="s">
        <v>120</v>
      </c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>
      <c r="A180" s="216"/>
      <c r="B180" s="222"/>
      <c r="C180" s="274" t="s">
        <v>313</v>
      </c>
      <c r="D180" s="225"/>
      <c r="E180" s="230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7"/>
      <c r="U180" s="236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 t="s">
        <v>122</v>
      </c>
      <c r="AF180" s="215">
        <v>0</v>
      </c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>
      <c r="A181" s="216"/>
      <c r="B181" s="222"/>
      <c r="C181" s="274" t="s">
        <v>314</v>
      </c>
      <c r="D181" s="225"/>
      <c r="E181" s="230">
        <v>34.96</v>
      </c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7"/>
      <c r="U181" s="236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 t="s">
        <v>122</v>
      </c>
      <c r="AF181" s="215">
        <v>0</v>
      </c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ht="22.5" outlineLevel="1">
      <c r="A182" s="216">
        <v>57</v>
      </c>
      <c r="B182" s="222" t="s">
        <v>315</v>
      </c>
      <c r="C182" s="273" t="s">
        <v>316</v>
      </c>
      <c r="D182" s="224" t="s">
        <v>119</v>
      </c>
      <c r="E182" s="229">
        <v>34.96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15</v>
      </c>
      <c r="M182" s="236">
        <f>G182*(1+L182/100)</f>
        <v>0</v>
      </c>
      <c r="N182" s="236">
        <v>2.3000000000000001E-4</v>
      </c>
      <c r="O182" s="236">
        <f>ROUND(E182*N182,2)</f>
        <v>0.01</v>
      </c>
      <c r="P182" s="236">
        <v>0</v>
      </c>
      <c r="Q182" s="236">
        <f>ROUND(E182*P182,2)</f>
        <v>0</v>
      </c>
      <c r="R182" s="236"/>
      <c r="S182" s="236"/>
      <c r="T182" s="237">
        <v>0.15</v>
      </c>
      <c r="U182" s="236">
        <f>ROUND(E182*T182,2)</f>
        <v>5.24</v>
      </c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 t="s">
        <v>120</v>
      </c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16"/>
      <c r="B183" s="222"/>
      <c r="C183" s="274" t="s">
        <v>317</v>
      </c>
      <c r="D183" s="225"/>
      <c r="E183" s="230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7"/>
      <c r="U183" s="236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 t="s">
        <v>122</v>
      </c>
      <c r="AF183" s="215">
        <v>0</v>
      </c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>
      <c r="A184" s="216"/>
      <c r="B184" s="222"/>
      <c r="C184" s="274" t="s">
        <v>314</v>
      </c>
      <c r="D184" s="225"/>
      <c r="E184" s="230">
        <v>34.96</v>
      </c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7"/>
      <c r="U184" s="236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 t="s">
        <v>122</v>
      </c>
      <c r="AF184" s="215">
        <v>0</v>
      </c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ht="22.5" outlineLevel="1">
      <c r="A185" s="216">
        <v>58</v>
      </c>
      <c r="B185" s="222" t="s">
        <v>318</v>
      </c>
      <c r="C185" s="273" t="s">
        <v>319</v>
      </c>
      <c r="D185" s="224" t="s">
        <v>320</v>
      </c>
      <c r="E185" s="229">
        <v>68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15</v>
      </c>
      <c r="M185" s="236">
        <f>G185*(1+L185/100)</f>
        <v>0</v>
      </c>
      <c r="N185" s="236">
        <v>5.8E-4</v>
      </c>
      <c r="O185" s="236">
        <f>ROUND(E185*N185,2)</f>
        <v>0.04</v>
      </c>
      <c r="P185" s="236">
        <v>0</v>
      </c>
      <c r="Q185" s="236">
        <f>ROUND(E185*P185,2)</f>
        <v>0</v>
      </c>
      <c r="R185" s="236"/>
      <c r="S185" s="236"/>
      <c r="T185" s="237">
        <v>0.15</v>
      </c>
      <c r="U185" s="236">
        <f>ROUND(E185*T185,2)</f>
        <v>10.199999999999999</v>
      </c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 t="s">
        <v>120</v>
      </c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16"/>
      <c r="B186" s="222"/>
      <c r="C186" s="276">
        <v>0</v>
      </c>
      <c r="D186" s="227"/>
      <c r="E186" s="232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7"/>
      <c r="U186" s="236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 t="s">
        <v>122</v>
      </c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16"/>
      <c r="B187" s="222"/>
      <c r="C187" s="277" t="s">
        <v>321</v>
      </c>
      <c r="D187" s="227"/>
      <c r="E187" s="232">
        <v>4.25</v>
      </c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7"/>
      <c r="U187" s="236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 t="s">
        <v>122</v>
      </c>
      <c r="AF187" s="215">
        <v>2</v>
      </c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>
      <c r="A188" s="216"/>
      <c r="B188" s="222"/>
      <c r="C188" s="276">
        <v>1</v>
      </c>
      <c r="D188" s="227"/>
      <c r="E188" s="232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7"/>
      <c r="U188" s="236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 t="s">
        <v>122</v>
      </c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>
      <c r="A189" s="216"/>
      <c r="B189" s="222"/>
      <c r="C189" s="274" t="s">
        <v>240</v>
      </c>
      <c r="D189" s="225"/>
      <c r="E189" s="230">
        <v>68</v>
      </c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7"/>
      <c r="U189" s="236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 t="s">
        <v>122</v>
      </c>
      <c r="AF189" s="215">
        <v>0</v>
      </c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>
      <c r="A190" s="216">
        <v>59</v>
      </c>
      <c r="B190" s="222" t="s">
        <v>322</v>
      </c>
      <c r="C190" s="273" t="s">
        <v>323</v>
      </c>
      <c r="D190" s="224" t="s">
        <v>126</v>
      </c>
      <c r="E190" s="229">
        <v>32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15</v>
      </c>
      <c r="M190" s="236">
        <f>G190*(1+L190/100)</f>
        <v>0</v>
      </c>
      <c r="N190" s="236">
        <v>1.1E-4</v>
      </c>
      <c r="O190" s="236">
        <f>ROUND(E190*N190,2)</f>
        <v>0</v>
      </c>
      <c r="P190" s="236">
        <v>0</v>
      </c>
      <c r="Q190" s="236">
        <f>ROUND(E190*P190,2)</f>
        <v>0</v>
      </c>
      <c r="R190" s="236"/>
      <c r="S190" s="236"/>
      <c r="T190" s="237">
        <v>3.7999999999999999E-2</v>
      </c>
      <c r="U190" s="236">
        <f>ROUND(E190*T190,2)</f>
        <v>1.22</v>
      </c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 t="s">
        <v>120</v>
      </c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>
      <c r="A191" s="216"/>
      <c r="B191" s="222"/>
      <c r="C191" s="274" t="s">
        <v>324</v>
      </c>
      <c r="D191" s="225"/>
      <c r="E191" s="230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7"/>
      <c r="U191" s="236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 t="s">
        <v>122</v>
      </c>
      <c r="AF191" s="215">
        <v>0</v>
      </c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>
      <c r="A192" s="216"/>
      <c r="B192" s="222"/>
      <c r="C192" s="274" t="s">
        <v>325</v>
      </c>
      <c r="D192" s="225"/>
      <c r="E192" s="230">
        <v>32</v>
      </c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7"/>
      <c r="U192" s="236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 t="s">
        <v>122</v>
      </c>
      <c r="AF192" s="215">
        <v>0</v>
      </c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16">
        <v>60</v>
      </c>
      <c r="B193" s="222" t="s">
        <v>326</v>
      </c>
      <c r="C193" s="273" t="s">
        <v>327</v>
      </c>
      <c r="D193" s="224" t="s">
        <v>0</v>
      </c>
      <c r="E193" s="229">
        <v>1006.15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15</v>
      </c>
      <c r="M193" s="236">
        <f>G193*(1+L193/100)</f>
        <v>0</v>
      </c>
      <c r="N193" s="236">
        <v>0</v>
      </c>
      <c r="O193" s="236">
        <f>ROUND(E193*N193,2)</f>
        <v>0</v>
      </c>
      <c r="P193" s="236">
        <v>0</v>
      </c>
      <c r="Q193" s="236">
        <f>ROUND(E193*P193,2)</f>
        <v>0</v>
      </c>
      <c r="R193" s="236"/>
      <c r="S193" s="236"/>
      <c r="T193" s="237">
        <v>0</v>
      </c>
      <c r="U193" s="236">
        <f>ROUND(E193*T193,2)</f>
        <v>0</v>
      </c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 t="s">
        <v>120</v>
      </c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>
      <c r="A194" s="217" t="s">
        <v>115</v>
      </c>
      <c r="B194" s="223" t="s">
        <v>86</v>
      </c>
      <c r="C194" s="275" t="s">
        <v>87</v>
      </c>
      <c r="D194" s="226"/>
      <c r="E194" s="231"/>
      <c r="F194" s="238"/>
      <c r="G194" s="238">
        <f>SUMIF(AE195:AE213,"&lt;&gt;NOR",G195:G213)</f>
        <v>0</v>
      </c>
      <c r="H194" s="238"/>
      <c r="I194" s="238">
        <f>SUM(I195:I213)</f>
        <v>0</v>
      </c>
      <c r="J194" s="238"/>
      <c r="K194" s="238">
        <f>SUM(K195:K213)</f>
        <v>0</v>
      </c>
      <c r="L194" s="238"/>
      <c r="M194" s="238">
        <f>SUM(M195:M213)</f>
        <v>0</v>
      </c>
      <c r="N194" s="238"/>
      <c r="O194" s="238">
        <f>SUM(O195:O213)</f>
        <v>7.0000000000000007E-2</v>
      </c>
      <c r="P194" s="238"/>
      <c r="Q194" s="238">
        <f>SUM(Q195:Q213)</f>
        <v>0</v>
      </c>
      <c r="R194" s="238"/>
      <c r="S194" s="238"/>
      <c r="T194" s="239"/>
      <c r="U194" s="238">
        <f>SUM(U195:U213)</f>
        <v>116.66</v>
      </c>
      <c r="AE194" t="s">
        <v>116</v>
      </c>
    </row>
    <row r="195" spans="1:60" ht="22.5" outlineLevel="1">
      <c r="A195" s="216">
        <v>61</v>
      </c>
      <c r="B195" s="222" t="s">
        <v>328</v>
      </c>
      <c r="C195" s="273" t="s">
        <v>329</v>
      </c>
      <c r="D195" s="224" t="s">
        <v>131</v>
      </c>
      <c r="E195" s="229">
        <v>191.816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15</v>
      </c>
      <c r="M195" s="236">
        <f>G195*(1+L195/100)</f>
        <v>0</v>
      </c>
      <c r="N195" s="236">
        <v>1.0000000000000001E-5</v>
      </c>
      <c r="O195" s="236">
        <f>ROUND(E195*N195,2)</f>
        <v>0</v>
      </c>
      <c r="P195" s="236">
        <v>0</v>
      </c>
      <c r="Q195" s="236">
        <f>ROUND(E195*P195,2)</f>
        <v>0</v>
      </c>
      <c r="R195" s="236"/>
      <c r="S195" s="236"/>
      <c r="T195" s="237">
        <v>7.1999999999999995E-2</v>
      </c>
      <c r="U195" s="236">
        <f>ROUND(E195*T195,2)</f>
        <v>13.81</v>
      </c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 t="s">
        <v>120</v>
      </c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16"/>
      <c r="B196" s="222"/>
      <c r="C196" s="274" t="s">
        <v>330</v>
      </c>
      <c r="D196" s="225"/>
      <c r="E196" s="230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7"/>
      <c r="U196" s="236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 t="s">
        <v>122</v>
      </c>
      <c r="AF196" s="215">
        <v>0</v>
      </c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16"/>
      <c r="B197" s="222"/>
      <c r="C197" s="274" t="s">
        <v>331</v>
      </c>
      <c r="D197" s="225"/>
      <c r="E197" s="230">
        <v>66.096000000000004</v>
      </c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7"/>
      <c r="U197" s="236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 t="s">
        <v>122</v>
      </c>
      <c r="AF197" s="215">
        <v>0</v>
      </c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ht="22.5" outlineLevel="1">
      <c r="A198" s="216"/>
      <c r="B198" s="222"/>
      <c r="C198" s="274" t="s">
        <v>332</v>
      </c>
      <c r="D198" s="225"/>
      <c r="E198" s="230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7"/>
      <c r="U198" s="236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 t="s">
        <v>122</v>
      </c>
      <c r="AF198" s="215">
        <v>0</v>
      </c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16"/>
      <c r="B199" s="222"/>
      <c r="C199" s="276">
        <v>0</v>
      </c>
      <c r="D199" s="227"/>
      <c r="E199" s="232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7"/>
      <c r="U199" s="236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 t="s">
        <v>122</v>
      </c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>
      <c r="A200" s="216"/>
      <c r="B200" s="222"/>
      <c r="C200" s="277" t="s">
        <v>333</v>
      </c>
      <c r="D200" s="227"/>
      <c r="E200" s="232">
        <v>7.4375</v>
      </c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7"/>
      <c r="U200" s="236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 t="s">
        <v>122</v>
      </c>
      <c r="AF200" s="215">
        <v>2</v>
      </c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16"/>
      <c r="B201" s="222"/>
      <c r="C201" s="276">
        <v>1</v>
      </c>
      <c r="D201" s="227"/>
      <c r="E201" s="232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7"/>
      <c r="U201" s="236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 t="s">
        <v>122</v>
      </c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16"/>
      <c r="B202" s="222"/>
      <c r="C202" s="274" t="s">
        <v>334</v>
      </c>
      <c r="D202" s="225"/>
      <c r="E202" s="230">
        <v>119</v>
      </c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7"/>
      <c r="U202" s="236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 t="s">
        <v>122</v>
      </c>
      <c r="AF202" s="215">
        <v>0</v>
      </c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16"/>
      <c r="B203" s="222"/>
      <c r="C203" s="274" t="s">
        <v>335</v>
      </c>
      <c r="D203" s="225"/>
      <c r="E203" s="230">
        <v>6.72</v>
      </c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7"/>
      <c r="U203" s="236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 t="s">
        <v>122</v>
      </c>
      <c r="AF203" s="215">
        <v>0</v>
      </c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16">
        <v>62</v>
      </c>
      <c r="B204" s="222" t="s">
        <v>336</v>
      </c>
      <c r="C204" s="273" t="s">
        <v>337</v>
      </c>
      <c r="D204" s="224" t="s">
        <v>131</v>
      </c>
      <c r="E204" s="229">
        <v>95.908000000000001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15</v>
      </c>
      <c r="M204" s="236">
        <f>G204*(1+L204/100)</f>
        <v>0</v>
      </c>
      <c r="N204" s="236">
        <v>1.0000000000000001E-5</v>
      </c>
      <c r="O204" s="236">
        <f>ROUND(E204*N204,2)</f>
        <v>0</v>
      </c>
      <c r="P204" s="236">
        <v>0</v>
      </c>
      <c r="Q204" s="236">
        <f>ROUND(E204*P204,2)</f>
        <v>0</v>
      </c>
      <c r="R204" s="236"/>
      <c r="S204" s="236"/>
      <c r="T204" s="237">
        <v>4.4999999999999998E-2</v>
      </c>
      <c r="U204" s="236">
        <f>ROUND(E204*T204,2)</f>
        <v>4.32</v>
      </c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 t="s">
        <v>120</v>
      </c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>
      <c r="A205" s="216"/>
      <c r="B205" s="222"/>
      <c r="C205" s="274" t="s">
        <v>338</v>
      </c>
      <c r="D205" s="225"/>
      <c r="E205" s="230">
        <v>95.908000000000001</v>
      </c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7"/>
      <c r="U205" s="236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 t="s">
        <v>122</v>
      </c>
      <c r="AF205" s="215">
        <v>0</v>
      </c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16">
        <v>63</v>
      </c>
      <c r="B206" s="222" t="s">
        <v>339</v>
      </c>
      <c r="C206" s="273" t="s">
        <v>340</v>
      </c>
      <c r="D206" s="224" t="s">
        <v>131</v>
      </c>
      <c r="E206" s="229">
        <v>222.416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15</v>
      </c>
      <c r="M206" s="236">
        <f>G206*(1+L206/100)</f>
        <v>0</v>
      </c>
      <c r="N206" s="236">
        <v>8.0000000000000007E-5</v>
      </c>
      <c r="O206" s="236">
        <f>ROUND(E206*N206,2)</f>
        <v>0.02</v>
      </c>
      <c r="P206" s="236">
        <v>0</v>
      </c>
      <c r="Q206" s="236">
        <f>ROUND(E206*P206,2)</f>
        <v>0</v>
      </c>
      <c r="R206" s="236"/>
      <c r="S206" s="236"/>
      <c r="T206" s="237">
        <v>0.156</v>
      </c>
      <c r="U206" s="236">
        <f>ROUND(E206*T206,2)</f>
        <v>34.700000000000003</v>
      </c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 t="s">
        <v>120</v>
      </c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ht="22.5" outlineLevel="1">
      <c r="A207" s="216"/>
      <c r="B207" s="222"/>
      <c r="C207" s="274" t="s">
        <v>341</v>
      </c>
      <c r="D207" s="225"/>
      <c r="E207" s="230">
        <v>191.816</v>
      </c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7"/>
      <c r="U207" s="236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 t="s">
        <v>122</v>
      </c>
      <c r="AF207" s="215">
        <v>0</v>
      </c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ht="22.5" outlineLevel="1">
      <c r="A208" s="216"/>
      <c r="B208" s="222"/>
      <c r="C208" s="274" t="s">
        <v>342</v>
      </c>
      <c r="D208" s="225"/>
      <c r="E208" s="230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7"/>
      <c r="U208" s="236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 t="s">
        <v>122</v>
      </c>
      <c r="AF208" s="215">
        <v>0</v>
      </c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16"/>
      <c r="B209" s="222"/>
      <c r="C209" s="276">
        <v>0</v>
      </c>
      <c r="D209" s="227"/>
      <c r="E209" s="232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7"/>
      <c r="U209" s="236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 t="s">
        <v>122</v>
      </c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>
      <c r="A210" s="216"/>
      <c r="B210" s="222"/>
      <c r="C210" s="277" t="s">
        <v>343</v>
      </c>
      <c r="D210" s="227"/>
      <c r="E210" s="232">
        <v>1.9125000000000001</v>
      </c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7"/>
      <c r="U210" s="236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 t="s">
        <v>122</v>
      </c>
      <c r="AF210" s="215">
        <v>2</v>
      </c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>
      <c r="A211" s="216"/>
      <c r="B211" s="222"/>
      <c r="C211" s="276">
        <v>1</v>
      </c>
      <c r="D211" s="227"/>
      <c r="E211" s="232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7"/>
      <c r="U211" s="236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 t="s">
        <v>122</v>
      </c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16"/>
      <c r="B212" s="222"/>
      <c r="C212" s="274" t="s">
        <v>344</v>
      </c>
      <c r="D212" s="225"/>
      <c r="E212" s="230">
        <v>30.6</v>
      </c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7"/>
      <c r="U212" s="236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 t="s">
        <v>122</v>
      </c>
      <c r="AF212" s="215">
        <v>0</v>
      </c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>
      <c r="A213" s="216">
        <v>64</v>
      </c>
      <c r="B213" s="222" t="s">
        <v>345</v>
      </c>
      <c r="C213" s="273" t="s">
        <v>346</v>
      </c>
      <c r="D213" s="224" t="s">
        <v>131</v>
      </c>
      <c r="E213" s="229">
        <v>222.416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15</v>
      </c>
      <c r="M213" s="236">
        <f>G213*(1+L213/100)</f>
        <v>0</v>
      </c>
      <c r="N213" s="236">
        <v>2.4000000000000001E-4</v>
      </c>
      <c r="O213" s="236">
        <f>ROUND(E213*N213,2)</f>
        <v>0.05</v>
      </c>
      <c r="P213" s="236">
        <v>0</v>
      </c>
      <c r="Q213" s="236">
        <f>ROUND(E213*P213,2)</f>
        <v>0</v>
      </c>
      <c r="R213" s="236"/>
      <c r="S213" s="236"/>
      <c r="T213" s="237">
        <v>0.28699999999999998</v>
      </c>
      <c r="U213" s="236">
        <f>ROUND(E213*T213,2)</f>
        <v>63.83</v>
      </c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 t="s">
        <v>120</v>
      </c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>
      <c r="A214" s="217" t="s">
        <v>115</v>
      </c>
      <c r="B214" s="223" t="s">
        <v>88</v>
      </c>
      <c r="C214" s="275" t="s">
        <v>26</v>
      </c>
      <c r="D214" s="226"/>
      <c r="E214" s="231"/>
      <c r="F214" s="238"/>
      <c r="G214" s="238">
        <f>SUMIF(AE215:AE215,"&lt;&gt;NOR",G215:G215)</f>
        <v>0</v>
      </c>
      <c r="H214" s="238"/>
      <c r="I214" s="238">
        <f>SUM(I215:I215)</f>
        <v>0</v>
      </c>
      <c r="J214" s="238"/>
      <c r="K214" s="238">
        <f>SUM(K215:K215)</f>
        <v>0</v>
      </c>
      <c r="L214" s="238"/>
      <c r="M214" s="238">
        <f>SUM(M215:M215)</f>
        <v>0</v>
      </c>
      <c r="N214" s="238"/>
      <c r="O214" s="238">
        <f>SUM(O215:O215)</f>
        <v>0</v>
      </c>
      <c r="P214" s="238"/>
      <c r="Q214" s="238">
        <f>SUM(Q215:Q215)</f>
        <v>0</v>
      </c>
      <c r="R214" s="238"/>
      <c r="S214" s="238"/>
      <c r="T214" s="239"/>
      <c r="U214" s="238">
        <f>SUM(U215:U215)</f>
        <v>0</v>
      </c>
      <c r="AE214" t="s">
        <v>116</v>
      </c>
    </row>
    <row r="215" spans="1:60" outlineLevel="1">
      <c r="A215" s="251">
        <v>65</v>
      </c>
      <c r="B215" s="252" t="s">
        <v>347</v>
      </c>
      <c r="C215" s="279" t="s">
        <v>348</v>
      </c>
      <c r="D215" s="253" t="s">
        <v>349</v>
      </c>
      <c r="E215" s="254">
        <v>1</v>
      </c>
      <c r="F215" s="255"/>
      <c r="G215" s="256">
        <f>ROUND(E215*F215,2)</f>
        <v>0</v>
      </c>
      <c r="H215" s="255"/>
      <c r="I215" s="256">
        <f>ROUND(E215*H215,2)</f>
        <v>0</v>
      </c>
      <c r="J215" s="255"/>
      <c r="K215" s="256">
        <f>ROUND(E215*J215,2)</f>
        <v>0</v>
      </c>
      <c r="L215" s="256">
        <v>15</v>
      </c>
      <c r="M215" s="256">
        <f>G215*(1+L215/100)</f>
        <v>0</v>
      </c>
      <c r="N215" s="256">
        <v>0</v>
      </c>
      <c r="O215" s="256">
        <f>ROUND(E215*N215,2)</f>
        <v>0</v>
      </c>
      <c r="P215" s="256">
        <v>0</v>
      </c>
      <c r="Q215" s="256">
        <f>ROUND(E215*P215,2)</f>
        <v>0</v>
      </c>
      <c r="R215" s="256"/>
      <c r="S215" s="256"/>
      <c r="T215" s="257">
        <v>0</v>
      </c>
      <c r="U215" s="256">
        <f>ROUND(E215*T215,2)</f>
        <v>0</v>
      </c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 t="s">
        <v>120</v>
      </c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>
      <c r="A216" s="6"/>
      <c r="B216" s="7" t="s">
        <v>350</v>
      </c>
      <c r="C216" s="280" t="s">
        <v>350</v>
      </c>
      <c r="D216" s="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AC216">
        <v>15</v>
      </c>
      <c r="AD216">
        <v>21</v>
      </c>
    </row>
    <row r="217" spans="1:60">
      <c r="A217" s="258"/>
      <c r="B217" s="259">
        <v>26</v>
      </c>
      <c r="C217" s="281" t="s">
        <v>350</v>
      </c>
      <c r="D217" s="260"/>
      <c r="E217" s="261"/>
      <c r="F217" s="261"/>
      <c r="G217" s="272">
        <f>G8+G15+G25+G30+G60+G67+G73+G88+G91+G121+G127+G162+G194+G214</f>
        <v>0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AC217">
        <f>SUMIF(L7:L215,AC216,G7:G215)</f>
        <v>0</v>
      </c>
      <c r="AD217">
        <f>SUMIF(L7:L215,AD216,G7:G215)</f>
        <v>0</v>
      </c>
      <c r="AE217" t="s">
        <v>351</v>
      </c>
    </row>
    <row r="218" spans="1:60">
      <c r="A218" s="6"/>
      <c r="B218" s="7" t="s">
        <v>350</v>
      </c>
      <c r="C218" s="280" t="s">
        <v>350</v>
      </c>
      <c r="D218" s="9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60">
      <c r="A219" s="6"/>
      <c r="B219" s="7" t="s">
        <v>350</v>
      </c>
      <c r="C219" s="280" t="s">
        <v>350</v>
      </c>
      <c r="D219" s="9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60">
      <c r="A220" s="262">
        <v>33</v>
      </c>
      <c r="B220" s="262"/>
      <c r="C220" s="282"/>
      <c r="D220" s="9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60">
      <c r="A221" s="263"/>
      <c r="B221" s="264"/>
      <c r="C221" s="283"/>
      <c r="D221" s="264"/>
      <c r="E221" s="264"/>
      <c r="F221" s="264"/>
      <c r="G221" s="26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AE221" t="s">
        <v>352</v>
      </c>
    </row>
    <row r="222" spans="1:60">
      <c r="A222" s="266"/>
      <c r="B222" s="267"/>
      <c r="C222" s="284"/>
      <c r="D222" s="267"/>
      <c r="E222" s="267"/>
      <c r="F222" s="267"/>
      <c r="G222" s="26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60">
      <c r="A223" s="266"/>
      <c r="B223" s="267"/>
      <c r="C223" s="284"/>
      <c r="D223" s="267"/>
      <c r="E223" s="267"/>
      <c r="F223" s="267"/>
      <c r="G223" s="26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60">
      <c r="A224" s="266"/>
      <c r="B224" s="267"/>
      <c r="C224" s="284"/>
      <c r="D224" s="267"/>
      <c r="E224" s="267"/>
      <c r="F224" s="267"/>
      <c r="G224" s="26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31">
      <c r="A225" s="269"/>
      <c r="B225" s="270"/>
      <c r="C225" s="285"/>
      <c r="D225" s="270"/>
      <c r="E225" s="270"/>
      <c r="F225" s="270"/>
      <c r="G225" s="271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31">
      <c r="A226" s="6"/>
      <c r="B226" s="7" t="s">
        <v>350</v>
      </c>
      <c r="C226" s="280" t="s">
        <v>350</v>
      </c>
      <c r="D226" s="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31">
      <c r="C227" s="286"/>
      <c r="D227" s="196"/>
      <c r="AE227" t="s">
        <v>353</v>
      </c>
    </row>
    <row r="228" spans="1:31">
      <c r="D228" s="196"/>
    </row>
    <row r="229" spans="1:31">
      <c r="D229" s="196"/>
    </row>
    <row r="230" spans="1:31">
      <c r="D230" s="196"/>
    </row>
    <row r="231" spans="1:31">
      <c r="D231" s="196"/>
    </row>
    <row r="232" spans="1:31">
      <c r="D232" s="196"/>
    </row>
    <row r="233" spans="1:31">
      <c r="D233" s="196"/>
    </row>
    <row r="234" spans="1:31">
      <c r="D234" s="196"/>
    </row>
    <row r="235" spans="1:31">
      <c r="D235" s="196"/>
    </row>
    <row r="236" spans="1:31">
      <c r="D236" s="196"/>
    </row>
    <row r="237" spans="1:31">
      <c r="D237" s="196"/>
    </row>
    <row r="238" spans="1:31">
      <c r="D238" s="196"/>
    </row>
    <row r="239" spans="1:31">
      <c r="D239" s="196"/>
    </row>
    <row r="240" spans="1:31">
      <c r="D240" s="196"/>
    </row>
    <row r="241" spans="4:4">
      <c r="D241" s="196"/>
    </row>
    <row r="242" spans="4:4">
      <c r="D242" s="196"/>
    </row>
    <row r="243" spans="4:4">
      <c r="D243" s="196"/>
    </row>
    <row r="244" spans="4:4">
      <c r="D244" s="196"/>
    </row>
    <row r="245" spans="4:4">
      <c r="D245" s="196"/>
    </row>
    <row r="246" spans="4:4">
      <c r="D246" s="196"/>
    </row>
    <row r="247" spans="4:4">
      <c r="D247" s="196"/>
    </row>
    <row r="248" spans="4:4">
      <c r="D248" s="196"/>
    </row>
    <row r="249" spans="4:4">
      <c r="D249" s="196"/>
    </row>
    <row r="250" spans="4:4">
      <c r="D250" s="196"/>
    </row>
    <row r="251" spans="4:4">
      <c r="D251" s="196"/>
    </row>
    <row r="252" spans="4:4">
      <c r="D252" s="196"/>
    </row>
    <row r="253" spans="4:4">
      <c r="D253" s="196"/>
    </row>
    <row r="254" spans="4:4">
      <c r="D254" s="196"/>
    </row>
    <row r="255" spans="4:4">
      <c r="D255" s="196"/>
    </row>
    <row r="256" spans="4:4">
      <c r="D256" s="196"/>
    </row>
    <row r="257" spans="4:4">
      <c r="D257" s="196"/>
    </row>
    <row r="258" spans="4:4">
      <c r="D258" s="196"/>
    </row>
    <row r="259" spans="4:4">
      <c r="D259" s="196"/>
    </row>
    <row r="260" spans="4:4">
      <c r="D260" s="196"/>
    </row>
    <row r="261" spans="4:4">
      <c r="D261" s="196"/>
    </row>
    <row r="262" spans="4:4">
      <c r="D262" s="196"/>
    </row>
    <row r="263" spans="4:4">
      <c r="D263" s="196"/>
    </row>
    <row r="264" spans="4:4">
      <c r="D264" s="196"/>
    </row>
    <row r="265" spans="4:4">
      <c r="D265" s="196"/>
    </row>
    <row r="266" spans="4:4">
      <c r="D266" s="196"/>
    </row>
    <row r="267" spans="4:4">
      <c r="D267" s="196"/>
    </row>
    <row r="268" spans="4:4">
      <c r="D268" s="196"/>
    </row>
    <row r="269" spans="4:4">
      <c r="D269" s="196"/>
    </row>
    <row r="270" spans="4:4">
      <c r="D270" s="196"/>
    </row>
    <row r="271" spans="4:4">
      <c r="D271" s="196"/>
    </row>
    <row r="272" spans="4:4">
      <c r="D272" s="196"/>
    </row>
    <row r="273" spans="4:4">
      <c r="D273" s="196"/>
    </row>
    <row r="274" spans="4:4">
      <c r="D274" s="196"/>
    </row>
    <row r="275" spans="4:4">
      <c r="D275" s="196"/>
    </row>
    <row r="276" spans="4:4">
      <c r="D276" s="196"/>
    </row>
    <row r="277" spans="4:4">
      <c r="D277" s="196"/>
    </row>
    <row r="278" spans="4:4">
      <c r="D278" s="196"/>
    </row>
    <row r="279" spans="4:4">
      <c r="D279" s="196"/>
    </row>
    <row r="280" spans="4:4">
      <c r="D280" s="196"/>
    </row>
    <row r="281" spans="4:4">
      <c r="D281" s="196"/>
    </row>
    <row r="282" spans="4:4">
      <c r="D282" s="196"/>
    </row>
    <row r="283" spans="4:4">
      <c r="D283" s="196"/>
    </row>
    <row r="284" spans="4:4">
      <c r="D284" s="196"/>
    </row>
    <row r="285" spans="4:4">
      <c r="D285" s="196"/>
    </row>
    <row r="286" spans="4:4">
      <c r="D286" s="196"/>
    </row>
    <row r="287" spans="4:4">
      <c r="D287" s="196"/>
    </row>
    <row r="288" spans="4:4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mergeCells count="10">
    <mergeCell ref="C110:G110"/>
    <mergeCell ref="C117:G117"/>
    <mergeCell ref="A220:C220"/>
    <mergeCell ref="A221:G225"/>
    <mergeCell ref="A1:G1"/>
    <mergeCell ref="C2:G2"/>
    <mergeCell ref="C3:G3"/>
    <mergeCell ref="C4:G4"/>
    <mergeCell ref="C65:G65"/>
    <mergeCell ref="C103:G10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2014-02-28T09:52:57Z</cp:lastPrinted>
  <dcterms:created xsi:type="dcterms:W3CDTF">2009-04-08T07:15:50Z</dcterms:created>
  <dcterms:modified xsi:type="dcterms:W3CDTF">2015-05-14T12:04:20Z</dcterms:modified>
</cp:coreProperties>
</file>