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610" windowHeight="10425" activeTab="3"/>
  </bookViews>
  <sheets>
    <sheet name="Rozpočet" sheetId="1" r:id="rId1"/>
    <sheet name="Rekapitulace rozpočtu" sheetId="2" r:id="rId2"/>
    <sheet name="Výkaz" sheetId="3" r:id="rId3"/>
    <sheet name="Krycí list" sheetId="4" r:id="rId4"/>
  </sheets>
  <definedNames>
    <definedName name="_xlnm.Print_Titles" localSheetId="1">'Rekapitulace rozpočtu'!$8:$9</definedName>
    <definedName name="_xlnm.Print_Titles" localSheetId="0">'Rozpočet'!$5:$8</definedName>
    <definedName name="_xlnm.Print_Titles" localSheetId="2">'Výkaz'!$5:$8</definedName>
    <definedName name="_xlnm.Print_Area" localSheetId="3">'Krycí list'!$A$1:$K$44</definedName>
  </definedNames>
  <calcPr fullCalcOnLoad="1"/>
</workbook>
</file>

<file path=xl/sharedStrings.xml><?xml version="1.0" encoding="utf-8"?>
<sst xmlns="http://schemas.openxmlformats.org/spreadsheetml/2006/main" count="630" uniqueCount="294">
  <si>
    <t>Tonáž</t>
  </si>
  <si>
    <t>Datum  zpracování :</t>
  </si>
  <si>
    <t>Datum aktualizace :</t>
  </si>
  <si>
    <t>Poř.</t>
  </si>
  <si>
    <t>C E N A</t>
  </si>
  <si>
    <t>číslo</t>
  </si>
  <si>
    <t>Číslo</t>
  </si>
  <si>
    <t>jednotková</t>
  </si>
  <si>
    <t>Celková</t>
  </si>
  <si>
    <t>dodávky</t>
  </si>
  <si>
    <t>montáže</t>
  </si>
  <si>
    <t>pol.</t>
  </si>
  <si>
    <t>položky</t>
  </si>
  <si>
    <t>Název položky</t>
  </si>
  <si>
    <t>jednotka</t>
  </si>
  <si>
    <t>hmotnost</t>
  </si>
  <si>
    <t>Položkový rozpočet</t>
  </si>
  <si>
    <t>Název stavby :</t>
  </si>
  <si>
    <t>celkem</t>
  </si>
  <si>
    <t>Číslo stavby  :</t>
  </si>
  <si>
    <t>CENA (Kč)</t>
  </si>
  <si>
    <t>T</t>
  </si>
  <si>
    <t>Číslo SO  :</t>
  </si>
  <si>
    <t>Název SO :</t>
  </si>
  <si>
    <t>Datum:</t>
  </si>
  <si>
    <t>Oddíl</t>
  </si>
  <si>
    <t>Název</t>
  </si>
  <si>
    <t>Celkem</t>
  </si>
  <si>
    <t>Název SO:</t>
  </si>
  <si>
    <t>Číslo stavby:</t>
  </si>
  <si>
    <t>Číslo SO:</t>
  </si>
  <si>
    <t>Název stavby:</t>
  </si>
  <si>
    <t xml:space="preserve">Měrná </t>
  </si>
  <si>
    <t>Množství</t>
  </si>
  <si>
    <t>Jednotková</t>
  </si>
  <si>
    <t>Dodávka</t>
  </si>
  <si>
    <t>Montáž</t>
  </si>
  <si>
    <t>Rekapitulace rozpočtu</t>
  </si>
  <si>
    <t>Položkový výkaz výměr</t>
  </si>
  <si>
    <t>Stavba:</t>
  </si>
  <si>
    <t>Objekt:</t>
  </si>
  <si>
    <t>Objednatel:</t>
  </si>
  <si>
    <t>Projektant:</t>
  </si>
  <si>
    <t>Zhotovitel:</t>
  </si>
  <si>
    <t>Subdodavatel:</t>
  </si>
  <si>
    <t>Zpracovatel PP:</t>
  </si>
  <si>
    <t>Uživatel:</t>
  </si>
  <si>
    <t>Jiné údaje:</t>
  </si>
  <si>
    <t>Název MJ:</t>
  </si>
  <si>
    <t>JKSO:</t>
  </si>
  <si>
    <t>Reg. Číslo:</t>
  </si>
  <si>
    <t>Zakázka:</t>
  </si>
  <si>
    <t>Ev.č.typ.proj.:</t>
  </si>
  <si>
    <t>Počet MJ:</t>
  </si>
  <si>
    <t>IČO</t>
  </si>
  <si>
    <t>DIČ</t>
  </si>
  <si>
    <t>Rozpočtové náklady v korunách</t>
  </si>
  <si>
    <t>Základní rozpočtové náklady</t>
  </si>
  <si>
    <t>Vedlejší rozpočtové náklady</t>
  </si>
  <si>
    <t>ZRN prací montážních</t>
  </si>
  <si>
    <t>ZRN prací stavebních</t>
  </si>
  <si>
    <t>HSV</t>
  </si>
  <si>
    <t>PSV</t>
  </si>
  <si>
    <t>Celkové náklady</t>
  </si>
  <si>
    <t>Podpis</t>
  </si>
  <si>
    <t>Razítko</t>
  </si>
  <si>
    <t>Datum</t>
  </si>
  <si>
    <t>Krycí list rozpočtu</t>
  </si>
  <si>
    <t>ZRN celkem (ř. 1-4)</t>
  </si>
  <si>
    <t>HZS a jiné nákl. hl. II/III</t>
  </si>
  <si>
    <t>Jiné náklady</t>
  </si>
  <si>
    <t>Hlava II/III celkem (ř. 5-7)</t>
  </si>
  <si>
    <t>Hl. XI - HZS, revize, zkoušky</t>
  </si>
  <si>
    <t>Hl. XI - kompletační činnost</t>
  </si>
  <si>
    <t>Rezerva</t>
  </si>
  <si>
    <t>Součet (ř. 8-11)</t>
  </si>
  <si>
    <t>VRN celkem (ř. 13-24)</t>
  </si>
  <si>
    <t>Celkem (ř. 12+25)</t>
  </si>
  <si>
    <t>Název stavby v evid.</t>
  </si>
  <si>
    <t>Název objektu v evid.</t>
  </si>
  <si>
    <t>Číslo záznamu v evid.</t>
  </si>
  <si>
    <t>Cenová úroveň:</t>
  </si>
  <si>
    <t>Náklady na MJ:</t>
  </si>
  <si>
    <t>Celkem (ř. 26-29)</t>
  </si>
  <si>
    <t>2820</t>
  </si>
  <si>
    <t>Prodejna "ZOO-EXOTIC",Nám.Minoritů,Krnov</t>
  </si>
  <si>
    <t>Prodejna ZOO-Exotic</t>
  </si>
  <si>
    <t>Výměna výplní vč.vstupních dveří</t>
  </si>
  <si>
    <t>6</t>
  </si>
  <si>
    <t>Úpravy povrchů, podlahy a osazení výplně otvorů</t>
  </si>
  <si>
    <t>612 40-9991</t>
  </si>
  <si>
    <t>Začištění omítek kolem oken, dveří, podlah nebo obkladů</t>
  </si>
  <si>
    <t>m</t>
  </si>
  <si>
    <t>(2*0,57+2*1,50)*2</t>
  </si>
  <si>
    <t>0,60*2+0,88*2+0,80*2+0,85*2</t>
  </si>
  <si>
    <t>(0,45*2+2,27*2)*9</t>
  </si>
  <si>
    <t>(2,26*2+2,27*2)*2</t>
  </si>
  <si>
    <t>2,46+2*2,88</t>
  </si>
  <si>
    <t>612 42-5931</t>
  </si>
  <si>
    <t>Omítka vápenná štuková vnitřního ostění okenního nebo dveřního</t>
  </si>
  <si>
    <t>m2</t>
  </si>
  <si>
    <t>vnitřní ostění</t>
  </si>
  <si>
    <t>(0,57+2*1,50)*0,25*2</t>
  </si>
  <si>
    <t>(0,60+2*0,88)*0,25</t>
  </si>
  <si>
    <t>(0,80+2*0,85)*0,25</t>
  </si>
  <si>
    <t>(0,45+2*2,27)*0,25*9</t>
  </si>
  <si>
    <t>(2,26+2*2,27)*0,50*2</t>
  </si>
  <si>
    <t>(2,46+2*2,88)*0,50</t>
  </si>
  <si>
    <t>622 42-1131</t>
  </si>
  <si>
    <t>Vnější omítka stěn a štítů vápenná nebo vápenocementová hladká složitosti II</t>
  </si>
  <si>
    <t>vnější ostění</t>
  </si>
  <si>
    <t>(0,57+2*1,50)*0,20*2</t>
  </si>
  <si>
    <t>(0,60+2*0,88)*0,20</t>
  </si>
  <si>
    <t>(0,80+2*0,85)*0,20</t>
  </si>
  <si>
    <t>(0,45+2*2,27)*0,20*9</t>
  </si>
  <si>
    <t>622 47-1316</t>
  </si>
  <si>
    <t>Nátěr vnějších stěn hmotou včetně penetrace</t>
  </si>
  <si>
    <t>629 99-1012</t>
  </si>
  <si>
    <t>Zakrytí výplní otvorů fólií přilepenou na začišťovací lišty</t>
  </si>
  <si>
    <t>0,57*1,50*2</t>
  </si>
  <si>
    <t>0,60*0,88</t>
  </si>
  <si>
    <t>0,80*0,85</t>
  </si>
  <si>
    <t>0,45*2,27*9</t>
  </si>
  <si>
    <t>2,26*2,27*2</t>
  </si>
  <si>
    <t>2,46*2,88</t>
  </si>
  <si>
    <t>631 31-1133</t>
  </si>
  <si>
    <t>Mazanina tl do 240 mm z betonu prostého tř. C 12/15</t>
  </si>
  <si>
    <t>m3</t>
  </si>
  <si>
    <t>3,25*1,80*0,15</t>
  </si>
  <si>
    <t>632 45-0121</t>
  </si>
  <si>
    <t>Vyrovnávací cementový potěr tl do 20 mm ze suchých směsí provedený v pásu</t>
  </si>
  <si>
    <t>(0,57*2+0,60+0,80+0,45*9+2,26*2)*0,50</t>
  </si>
  <si>
    <t>641 96-0000</t>
  </si>
  <si>
    <t>Těsnění spár otvorových prvků certifikovaným hydroizolačním a parotěsným systémem</t>
  </si>
  <si>
    <t>bm</t>
  </si>
  <si>
    <t>P1</t>
  </si>
  <si>
    <t>(2,46+2*2,88)</t>
  </si>
  <si>
    <t>P2</t>
  </si>
  <si>
    <t>(2*2,66+2*2,27)*2</t>
  </si>
  <si>
    <t>P3</t>
  </si>
  <si>
    <t>(2*0,45+2*2,27)*2</t>
  </si>
  <si>
    <t>P3a</t>
  </si>
  <si>
    <t>(2*0,45+2*2,27)*4</t>
  </si>
  <si>
    <t>P4</t>
  </si>
  <si>
    <t>(2*0,45+2*2,27)</t>
  </si>
  <si>
    <t>P4a</t>
  </si>
  <si>
    <t>P5</t>
  </si>
  <si>
    <t>P6</t>
  </si>
  <si>
    <t>(2*0,60+2*0,90)</t>
  </si>
  <si>
    <t>P7</t>
  </si>
  <si>
    <t>(2*0,80+2*0,85)</t>
  </si>
  <si>
    <t>641 99-1611</t>
  </si>
  <si>
    <t>Osazování rámů pro okna z plastů do 1 m2 na montážní pěnu</t>
  </si>
  <si>
    <t>kus</t>
  </si>
  <si>
    <t>2+1+1</t>
  </si>
  <si>
    <t>641 99-1721</t>
  </si>
  <si>
    <t>Osazování rámů oken plastových do 4 m2 na montážní pěnu</t>
  </si>
  <si>
    <t>9</t>
  </si>
  <si>
    <t>641 99-1831</t>
  </si>
  <si>
    <t>Osazování rámů oken plastových do 10 m2 na montážní pěnu</t>
  </si>
  <si>
    <t>2</t>
  </si>
  <si>
    <t>642 99-2831</t>
  </si>
  <si>
    <t>Osazování vstupní stěny z plastů 10 m2 na montážní pěnu</t>
  </si>
  <si>
    <t>731</t>
  </si>
  <si>
    <t>Ústřední vytápění - kotelny</t>
  </si>
  <si>
    <t>Nabídka</t>
  </si>
  <si>
    <t>Demontáž stávajících topných těles a nové umístění u vstupu,vypuštění a napuštění vody+tlaková zkouš</t>
  </si>
  <si>
    <t>kpl</t>
  </si>
  <si>
    <t>764</t>
  </si>
  <si>
    <t>Konstrukce klempířské</t>
  </si>
  <si>
    <t>764 41-0340</t>
  </si>
  <si>
    <t>Oplechování parapetů Al tl 0,8 mm rš 250 mm včetně rohů</t>
  </si>
  <si>
    <t>(0,57*2+0,60+0,80+0,45*9)</t>
  </si>
  <si>
    <t>764 41-0850</t>
  </si>
  <si>
    <t>Demontáž oplechování parapetu rš do 330 mm</t>
  </si>
  <si>
    <t>0,57*2+0,60+0,80+0,45*9</t>
  </si>
  <si>
    <t>998 76-4201</t>
  </si>
  <si>
    <t>Přesun hmot procentní pro konstrukce klempířské v objektech v do 6 m</t>
  </si>
  <si>
    <t>%</t>
  </si>
  <si>
    <t>767</t>
  </si>
  <si>
    <t>Konstrukce zámečnické</t>
  </si>
  <si>
    <t>767 11-2811</t>
  </si>
  <si>
    <t>Demontáž stěn pro zasklení šroubovaných</t>
  </si>
  <si>
    <t>stěna</t>
  </si>
  <si>
    <t>(1,33*2+0,90+2,46-0,90*2)*2,12</t>
  </si>
  <si>
    <t>strop</t>
  </si>
  <si>
    <t>1,71*3,16</t>
  </si>
  <si>
    <t>767 66-2120</t>
  </si>
  <si>
    <t>Montáž mříží pevných přivařených</t>
  </si>
  <si>
    <t>0,45*2,27*6</t>
  </si>
  <si>
    <t>767 66-2121</t>
  </si>
  <si>
    <t>Zámečnická demontáž mříží pevných přivařených</t>
  </si>
  <si>
    <t>998 76-7201</t>
  </si>
  <si>
    <t>Přesun hmot procentní pro zámečnické konstrukce v objektech v do 6 m</t>
  </si>
  <si>
    <t>P1-D+M nová prosklená hliníková konstrukce vstupu vč.dveří 1000/2200mm,v horní části sklopné okna</t>
  </si>
  <si>
    <t>ks</t>
  </si>
  <si>
    <t>P2-D+M nová prosklená plastová konstrukce výkladce 2260/2270mm-pevné izolační zasklení(čiré sklo)</t>
  </si>
  <si>
    <t>P3-D+M nová prosklená plastová  konstrukce okna 450/2270mm-pevné izolační zasklení(čiré sklo)</t>
  </si>
  <si>
    <t>P4-D+M nová prosklená plastová konstrukce okna 450/2270mm-pevné izol.zas +sklap.okno(čiré sklo)</t>
  </si>
  <si>
    <t>P3a-D+M nová prosklená plastová konstrukce okna 450/2270mm-pevné izolační zaskl. s matným sklem</t>
  </si>
  <si>
    <t>P4a-D+M nová prosklená plastová konstrukce výkladce 450/2270mm-pevné izol.zas +sklp.okno(matné sklo)</t>
  </si>
  <si>
    <t>P5-D+M nová prosklená plastová konstrukce okna 570/1500mm ,jednokřídlové,otevírací a sklápěcí dle PD</t>
  </si>
  <si>
    <t>P6-D+M nová prosklená konstrukce okna 600/900mm,jednokřídlové a sklápěcí dle PD</t>
  </si>
  <si>
    <t>P7-D+M nová prosklená konstrukce oka 800/850mm,jednokřídlové a sklápěcí ddle PD</t>
  </si>
  <si>
    <t>Úprava venkovních mříží</t>
  </si>
  <si>
    <t>776</t>
  </si>
  <si>
    <t>Podlahy povlakové</t>
  </si>
  <si>
    <t>771 59-1111</t>
  </si>
  <si>
    <t>Podlahy penetrace podkladu</t>
  </si>
  <si>
    <t>6,3</t>
  </si>
  <si>
    <t>776 51-1820</t>
  </si>
  <si>
    <t>Demontáž povlakových podlah lepených s podložkou</t>
  </si>
  <si>
    <t>776 99-0112</t>
  </si>
  <si>
    <t>Vyrovnání podkladu samonivelační stěrkou tl 3 mm pevnosti 30 Mpa</t>
  </si>
  <si>
    <t>998 77-6201</t>
  </si>
  <si>
    <t>Přesun hmot procentní pro podlahy povlakové v objektech v do 6 m</t>
  </si>
  <si>
    <t>781</t>
  </si>
  <si>
    <t>Obklady keramické</t>
  </si>
  <si>
    <t>781 47-9191</t>
  </si>
  <si>
    <t>Příplatek k montáži obkladů vnitřních keramických hladkých za plochu do 10 m2</t>
  </si>
  <si>
    <t>(0,57*2+0,60+0,80+0,45*9)*0,25</t>
  </si>
  <si>
    <t>2,26*0,50*2</t>
  </si>
  <si>
    <t>781 47-9192</t>
  </si>
  <si>
    <t>Příplatek k montáži obkladů vnitřních keramických hladkých za omezený prostor</t>
  </si>
  <si>
    <t>781 47-9196</t>
  </si>
  <si>
    <t>Příplatek k montáži obkladů vnitřních keramických hladkých za spárování tmelem dvousložkovým</t>
  </si>
  <si>
    <t>781 49-5111</t>
  </si>
  <si>
    <t>Penetrace podkladu vnitřních obkladů</t>
  </si>
  <si>
    <t>781 49-5185</t>
  </si>
  <si>
    <t>Řezání rovné keramických obkládaček</t>
  </si>
  <si>
    <t>781 67-4114</t>
  </si>
  <si>
    <t>Montáž obkladů parapetů z dlaždic keramických lepených flexibilním lepidlem</t>
  </si>
  <si>
    <t>0,57*2+0,60+0,80+0,45*9+2,26*2</t>
  </si>
  <si>
    <t>998 78-1201</t>
  </si>
  <si>
    <t>Přesun hmot procentní pro obklady keramické v objektech v do 6 m</t>
  </si>
  <si>
    <t>6/1</t>
  </si>
  <si>
    <t>Dlaždice keramická</t>
  </si>
  <si>
    <t>M2</t>
  </si>
  <si>
    <t>783</t>
  </si>
  <si>
    <t>Nátěry</t>
  </si>
  <si>
    <t>783 20-1821</t>
  </si>
  <si>
    <t>Odstranění nátěrů ze zámečnických konstrukcí opálením</t>
  </si>
  <si>
    <t>783 22-5100</t>
  </si>
  <si>
    <t>Nátěry syntetické kovových doplňkových konstrukcí barva standardní dvojnásobné a 1x email</t>
  </si>
  <si>
    <t>783 22-6100</t>
  </si>
  <si>
    <t>Nátěry syntetické kovových doplňkových konstrukcí barva standardní základní</t>
  </si>
  <si>
    <t>784</t>
  </si>
  <si>
    <t>Malby</t>
  </si>
  <si>
    <t>784 44-1001</t>
  </si>
  <si>
    <t>Malby latexové bílé DÜFA otěruvzdorné dvojnásobné s penetrací v místnostech v do 3,8 m</t>
  </si>
  <si>
    <t>50</t>
  </si>
  <si>
    <t>Ostatní konstrukce a práce bourací, přesun hmot, lešení</t>
  </si>
  <si>
    <t>919 73-5123</t>
  </si>
  <si>
    <t>Řezání stávajícího betonového krytu hl do 150 mm</t>
  </si>
  <si>
    <t>3,25+1,80*2</t>
  </si>
  <si>
    <t>952 90-1111</t>
  </si>
  <si>
    <t>Vyčištění budov bytové a občanské výstavby při výšce podlaží do 4 m</t>
  </si>
  <si>
    <t>21,00*1,00*2</t>
  </si>
  <si>
    <t>965 04-3341</t>
  </si>
  <si>
    <t>Bourání podkladů pod dlažby betonových s potěrem nebo teracem tl do 100 mm pl přes 4 m2</t>
  </si>
  <si>
    <t>968 07-1125</t>
  </si>
  <si>
    <t>Vyvěšení nebo zavěšení kovových křídel dveří pl do 2 m2</t>
  </si>
  <si>
    <t>968 07-2747</t>
  </si>
  <si>
    <t>Vybourání výkladních stěn kovových pevných nebo otevíratelných pl přes 4 m2</t>
  </si>
  <si>
    <t>VÝKLADCE OKEN</t>
  </si>
  <si>
    <t>0,43*2,26*2</t>
  </si>
  <si>
    <t>VÝKLADEC S DVEŘMI</t>
  </si>
  <si>
    <t>2,46*0,71</t>
  </si>
  <si>
    <t>978 05-9511</t>
  </si>
  <si>
    <t>Odsekání a odebrání obkladů stěn z vnitřních obkládaček plochy do 1 m2</t>
  </si>
  <si>
    <t>parapet WC</t>
  </si>
  <si>
    <t>(2*0,60+2*0,88)*0,25</t>
  </si>
  <si>
    <t>979 08-1111</t>
  </si>
  <si>
    <t>Odvoz suti a vybouraných hmot na skládku do 1 km</t>
  </si>
  <si>
    <t>t</t>
  </si>
  <si>
    <t>979 08-1121</t>
  </si>
  <si>
    <t>Odvoz suti a vybouraných hmot na skládku ZKD 1 km přes 1 km</t>
  </si>
  <si>
    <t>979 08-1135</t>
  </si>
  <si>
    <t>Poplatek za skládku</t>
  </si>
  <si>
    <t>979 08-2111</t>
  </si>
  <si>
    <t>Vnitrostaveništní vodorovná doprava suti a vybouraných hmot do 10 m</t>
  </si>
  <si>
    <t>979 08-2121</t>
  </si>
  <si>
    <t>Vnitrostaveništní vodorovná doprava suti a vybouraných hmot ZKD 5 m přes 10 m</t>
  </si>
  <si>
    <t>99</t>
  </si>
  <si>
    <t>Přesun hmot</t>
  </si>
  <si>
    <t>999 28-1111</t>
  </si>
  <si>
    <t>Přesun hmot pro opravy a údržbu budov v do 25 m</t>
  </si>
  <si>
    <t>A29</t>
  </si>
  <si>
    <t>Elektromontáže - údržba</t>
  </si>
  <si>
    <t>Výměna světel výkladců</t>
  </si>
  <si>
    <t>DPH 21%</t>
  </si>
  <si>
    <t>DPH ze specifikací 15%</t>
  </si>
  <si>
    <t>DPH ze specifikací 21%</t>
  </si>
  <si>
    <t>CÚ 2015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</si>
</sst>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00"/>
  </numFmts>
  <fonts count="47">
    <font>
      <sz val="10"/>
      <name val="Arial CE"/>
      <family val="0"/>
    </font>
    <font>
      <i/>
      <sz val="10"/>
      <color indexed="62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u val="single"/>
      <sz val="10"/>
      <color indexed="11"/>
      <name val="Arial CE"/>
      <family val="2"/>
    </font>
    <font>
      <i/>
      <sz val="10"/>
      <color indexed="1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8"/>
      <color indexed="12"/>
      <name val="Arial CE"/>
      <family val="2"/>
    </font>
    <font>
      <b/>
      <sz val="10"/>
      <color indexed="12"/>
      <name val="Arial CE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" fontId="0" fillId="0" borderId="0" applyBorder="0" applyProtection="0">
      <alignment/>
    </xf>
    <xf numFmtId="4" fontId="0" fillId="20" borderId="0">
      <alignment/>
      <protection/>
    </xf>
    <xf numFmtId="49" fontId="1" fillId="20" borderId="0">
      <alignment horizontal="right"/>
      <protection/>
    </xf>
    <xf numFmtId="49" fontId="2" fillId="0" borderId="0" applyBorder="0" applyProtection="0">
      <alignment horizontal="center"/>
    </xf>
    <xf numFmtId="49" fontId="0" fillId="0" borderId="2" applyBorder="0" applyProtection="0">
      <alignment horizontal="left"/>
    </xf>
    <xf numFmtId="49" fontId="3" fillId="0" borderId="0" applyProtection="0">
      <alignment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4" fillId="0" borderId="3" applyFill="0" applyBorder="0">
      <alignment vertical="center"/>
      <protection/>
    </xf>
    <xf numFmtId="164" fontId="0" fillId="0" borderId="0" applyBorder="0" applyProtection="0">
      <alignment/>
    </xf>
    <xf numFmtId="164" fontId="0" fillId="20" borderId="0" applyBorder="0">
      <alignment/>
      <protection/>
    </xf>
    <xf numFmtId="0" fontId="33" fillId="21" borderId="0" applyNumberFormat="0" applyBorder="0" applyAlignment="0" applyProtection="0"/>
    <xf numFmtId="0" fontId="34" fillId="22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9" fontId="0" fillId="0" borderId="2" applyBorder="0" applyProtection="0">
      <alignment horizontal="left"/>
    </xf>
    <xf numFmtId="164" fontId="0" fillId="0" borderId="0" applyBorder="0" applyProtection="0">
      <alignment/>
    </xf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9" fontId="2" fillId="0" borderId="0" applyBorder="0" applyProtection="0">
      <alignment/>
    </xf>
    <xf numFmtId="0" fontId="0" fillId="0" borderId="2" applyBorder="0" applyProtection="0">
      <alignment horizontal="left"/>
    </xf>
    <xf numFmtId="0" fontId="4" fillId="0" borderId="0" applyBorder="0" applyProtection="0">
      <alignment horizontal="left"/>
    </xf>
    <xf numFmtId="0" fontId="39" fillId="23" borderId="0" applyNumberFormat="0" applyBorder="0" applyAlignment="0" applyProtection="0"/>
    <xf numFmtId="0" fontId="10" fillId="0" borderId="8" applyBorder="0">
      <alignment horizontal="left" vertical="center"/>
      <protection/>
    </xf>
    <xf numFmtId="49" fontId="0" fillId="0" borderId="0" applyBorder="0" applyProtection="0">
      <alignment horizontal="center"/>
    </xf>
    <xf numFmtId="164" fontId="0" fillId="0" borderId="0">
      <alignment/>
      <protection locked="0"/>
    </xf>
    <xf numFmtId="0" fontId="0" fillId="24" borderId="9" applyNumberFormat="0" applyFont="0" applyAlignment="0" applyProtection="0"/>
    <xf numFmtId="9" fontId="0" fillId="0" borderId="0" applyFont="0" applyFill="0" applyBorder="0" applyAlignment="0" applyProtection="0"/>
    <xf numFmtId="10" fontId="0" fillId="0" borderId="0" applyProtection="0">
      <alignment/>
    </xf>
    <xf numFmtId="0" fontId="40" fillId="0" borderId="10" applyNumberFormat="0" applyFill="0" applyAlignment="0" applyProtection="0"/>
    <xf numFmtId="0" fontId="0" fillId="0" borderId="11" applyProtection="0">
      <alignment horizontal="center"/>
    </xf>
    <xf numFmtId="0" fontId="0" fillId="0" borderId="0" applyProtection="0">
      <alignment/>
    </xf>
    <xf numFmtId="4" fontId="0" fillId="0" borderId="12" applyProtection="0">
      <alignment/>
    </xf>
    <xf numFmtId="164" fontId="0" fillId="0" borderId="12">
      <alignment/>
      <protection/>
    </xf>
    <xf numFmtId="164" fontId="4" fillId="20" borderId="0" applyBorder="0">
      <alignment/>
      <protection/>
    </xf>
    <xf numFmtId="4" fontId="4" fillId="20" borderId="0" applyBorder="0">
      <alignment/>
      <protection/>
    </xf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49" fontId="4" fillId="0" borderId="8" applyNumberFormat="0" applyBorder="0">
      <alignment horizontal="left" vertical="center"/>
      <protection/>
    </xf>
    <xf numFmtId="0" fontId="9" fillId="20" borderId="0">
      <alignment horizontal="right"/>
      <protection/>
    </xf>
    <xf numFmtId="0" fontId="43" fillId="26" borderId="13" applyNumberFormat="0" applyAlignment="0" applyProtection="0"/>
    <xf numFmtId="0" fontId="4" fillId="0" borderId="0">
      <alignment/>
      <protection/>
    </xf>
    <xf numFmtId="0" fontId="4" fillId="0" borderId="0">
      <alignment horizontal="center"/>
      <protection/>
    </xf>
    <xf numFmtId="0" fontId="0" fillId="0" borderId="0">
      <alignment/>
      <protection/>
    </xf>
    <xf numFmtId="4" fontId="0" fillId="20" borderId="0">
      <alignment/>
      <protection/>
    </xf>
    <xf numFmtId="0" fontId="44" fillId="27" borderId="13" applyNumberFormat="0" applyAlignment="0" applyProtection="0"/>
    <xf numFmtId="0" fontId="45" fillId="27" borderId="14" applyNumberFormat="0" applyAlignment="0" applyProtection="0"/>
    <xf numFmtId="0" fontId="46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</cellStyleXfs>
  <cellXfs count="243">
    <xf numFmtId="0" fontId="0" fillId="0" borderId="0" xfId="0" applyAlignment="1">
      <alignment/>
    </xf>
    <xf numFmtId="4" fontId="0" fillId="0" borderId="12" xfId="69" applyProtection="1">
      <alignment/>
      <protection locked="0"/>
    </xf>
    <xf numFmtId="0" fontId="5" fillId="0" borderId="0" xfId="0" applyFont="1" applyAlignment="1" applyProtection="1">
      <alignment horizontal="centerContinuous"/>
      <protection locked="0"/>
    </xf>
    <xf numFmtId="0" fontId="6" fillId="0" borderId="0" xfId="0" applyFont="1" applyAlignment="1" applyProtection="1">
      <alignment horizontal="centerContinuous"/>
      <protection locked="0"/>
    </xf>
    <xf numFmtId="165" fontId="6" fillId="0" borderId="0" xfId="0" applyNumberFormat="1" applyFont="1" applyAlignment="1" applyProtection="1">
      <alignment horizontal="centerContinuous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14" fontId="0" fillId="0" borderId="0" xfId="0" applyNumberFormat="1" applyFont="1" applyAlignment="1" applyProtection="1">
      <alignment horizontal="left"/>
      <protection locked="0"/>
    </xf>
    <xf numFmtId="165" fontId="0" fillId="0" borderId="0" xfId="0" applyNumberFormat="1" applyFont="1" applyAlignment="1" applyProtection="1">
      <alignment/>
      <protection locked="0"/>
    </xf>
    <xf numFmtId="14" fontId="0" fillId="0" borderId="0" xfId="0" applyNumberFormat="1" applyFont="1" applyAlignment="1" applyProtection="1">
      <alignment horizontal="center"/>
      <protection/>
    </xf>
    <xf numFmtId="0" fontId="0" fillId="0" borderId="15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/>
      <protection locked="0"/>
    </xf>
    <xf numFmtId="165" fontId="0" fillId="0" borderId="16" xfId="0" applyNumberFormat="1" applyFont="1" applyBorder="1" applyAlignment="1" applyProtection="1">
      <alignment/>
      <protection locked="0"/>
    </xf>
    <xf numFmtId="2" fontId="0" fillId="0" borderId="16" xfId="0" applyNumberFormat="1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 horizontal="centerContinuous"/>
      <protection locked="0"/>
    </xf>
    <xf numFmtId="0" fontId="0" fillId="0" borderId="18" xfId="0" applyFont="1" applyBorder="1" applyAlignment="1" applyProtection="1">
      <alignment horizontal="centerContinuous"/>
      <protection locked="0"/>
    </xf>
    <xf numFmtId="0" fontId="0" fillId="0" borderId="2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 horizontal="center"/>
      <protection locked="0"/>
    </xf>
    <xf numFmtId="2" fontId="0" fillId="0" borderId="12" xfId="0" applyNumberFormat="1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Continuous"/>
      <protection locked="0"/>
    </xf>
    <xf numFmtId="0" fontId="0" fillId="0" borderId="20" xfId="0" applyFont="1" applyBorder="1" applyAlignment="1" applyProtection="1">
      <alignment horizontal="centerContinuous"/>
      <protection locked="0"/>
    </xf>
    <xf numFmtId="0" fontId="0" fillId="0" borderId="21" xfId="0" applyFont="1" applyBorder="1" applyAlignment="1" applyProtection="1">
      <alignment horizontal="centerContinuous"/>
      <protection locked="0"/>
    </xf>
    <xf numFmtId="0" fontId="0" fillId="0" borderId="22" xfId="0" applyFont="1" applyBorder="1" applyAlignment="1" applyProtection="1">
      <alignment/>
      <protection locked="0"/>
    </xf>
    <xf numFmtId="0" fontId="0" fillId="0" borderId="20" xfId="0" applyFont="1" applyBorder="1" applyAlignment="1" applyProtection="1">
      <alignment horizontal="center"/>
      <protection locked="0"/>
    </xf>
    <xf numFmtId="165" fontId="0" fillId="0" borderId="20" xfId="0" applyNumberFormat="1" applyFont="1" applyBorder="1" applyAlignment="1" applyProtection="1">
      <alignment horizontal="center"/>
      <protection locked="0"/>
    </xf>
    <xf numFmtId="2" fontId="0" fillId="0" borderId="20" xfId="0" applyNumberFormat="1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center"/>
      <protection locked="0"/>
    </xf>
    <xf numFmtId="0" fontId="3" fillId="0" borderId="27" xfId="0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28" xfId="67" applyFont="1" applyBorder="1" applyProtection="1">
      <alignment horizontal="center"/>
      <protection locked="0"/>
    </xf>
    <xf numFmtId="0" fontId="0" fillId="0" borderId="0" xfId="68" applyFont="1" applyProtection="1">
      <alignment/>
      <protection locked="0"/>
    </xf>
    <xf numFmtId="164" fontId="0" fillId="0" borderId="12" xfId="70">
      <alignment/>
      <protection/>
    </xf>
    <xf numFmtId="0" fontId="0" fillId="0" borderId="29" xfId="67" applyNumberFormat="1" applyFont="1" applyBorder="1" applyProtection="1">
      <alignment horizontal="center"/>
      <protection locked="0"/>
    </xf>
    <xf numFmtId="0" fontId="8" fillId="0" borderId="0" xfId="0" applyFont="1" applyAlignment="1">
      <alignment/>
    </xf>
    <xf numFmtId="0" fontId="0" fillId="0" borderId="0" xfId="0" applyFont="1" applyAlignment="1">
      <alignment horizontal="right"/>
    </xf>
    <xf numFmtId="14" fontId="0" fillId="0" borderId="0" xfId="0" applyNumberFormat="1" applyFont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Continuous"/>
    </xf>
    <xf numFmtId="0" fontId="0" fillId="0" borderId="18" xfId="0" applyFont="1" applyBorder="1" applyAlignment="1">
      <alignment horizontal="centerContinuous"/>
    </xf>
    <xf numFmtId="0" fontId="0" fillId="0" borderId="30" xfId="0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11" xfId="0" applyNumberFormat="1" applyFont="1" applyBorder="1" applyAlignment="1" applyProtection="1">
      <alignment/>
      <protection locked="0"/>
    </xf>
    <xf numFmtId="0" fontId="0" fillId="0" borderId="29" xfId="0" applyNumberFormat="1" applyFont="1" applyBorder="1" applyAlignment="1" applyProtection="1">
      <alignment/>
      <protection locked="0"/>
    </xf>
    <xf numFmtId="0" fontId="4" fillId="0" borderId="33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0" xfId="0" applyNumberFormat="1" applyFont="1" applyAlignment="1">
      <alignment/>
    </xf>
    <xf numFmtId="4" fontId="0" fillId="0" borderId="33" xfId="69" applyBorder="1">
      <alignment/>
    </xf>
    <xf numFmtId="4" fontId="0" fillId="0" borderId="34" xfId="69" applyBorder="1">
      <alignment/>
    </xf>
    <xf numFmtId="165" fontId="0" fillId="0" borderId="12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3" xfId="0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Alignment="1">
      <alignment/>
    </xf>
    <xf numFmtId="0" fontId="7" fillId="0" borderId="8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7" fillId="0" borderId="3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0" fillId="0" borderId="40" xfId="0" applyBorder="1" applyAlignment="1">
      <alignment/>
    </xf>
    <xf numFmtId="0" fontId="10" fillId="0" borderId="35" xfId="60" applyBorder="1">
      <alignment horizontal="left" vertical="center"/>
      <protection/>
    </xf>
    <xf numFmtId="0" fontId="10" fillId="0" borderId="41" xfId="60" applyBorder="1">
      <alignment horizontal="left" vertical="center"/>
      <protection/>
    </xf>
    <xf numFmtId="3" fontId="4" fillId="0" borderId="3" xfId="42" applyBorder="1">
      <alignment vertical="center"/>
      <protection/>
    </xf>
    <xf numFmtId="3" fontId="4" fillId="0" borderId="35" xfId="42" applyBorder="1">
      <alignment vertical="center"/>
      <protection/>
    </xf>
    <xf numFmtId="3" fontId="4" fillId="0" borderId="41" xfId="42" applyBorder="1">
      <alignment vertical="center"/>
      <protection/>
    </xf>
    <xf numFmtId="3" fontId="4" fillId="0" borderId="42" xfId="42" applyBorder="1">
      <alignment vertical="center"/>
      <protection/>
    </xf>
    <xf numFmtId="3" fontId="4" fillId="0" borderId="43" xfId="42" applyBorder="1">
      <alignment vertical="center"/>
      <protection/>
    </xf>
    <xf numFmtId="3" fontId="4" fillId="0" borderId="44" xfId="42" applyBorder="1">
      <alignment vertical="center"/>
      <protection/>
    </xf>
    <xf numFmtId="3" fontId="4" fillId="0" borderId="45" xfId="42" applyBorder="1">
      <alignment vertical="center"/>
      <protection/>
    </xf>
    <xf numFmtId="3" fontId="4" fillId="0" borderId="30" xfId="42" applyBorder="1">
      <alignment vertical="center"/>
      <protection/>
    </xf>
    <xf numFmtId="0" fontId="10" fillId="0" borderId="39" xfId="0" applyFont="1" applyBorder="1" applyAlignment="1">
      <alignment vertical="top"/>
    </xf>
    <xf numFmtId="3" fontId="4" fillId="34" borderId="42" xfId="42" applyFill="1" applyBorder="1">
      <alignment vertical="center"/>
      <protection/>
    </xf>
    <xf numFmtId="0" fontId="10" fillId="0" borderId="8" xfId="60" applyBorder="1" applyAlignment="1">
      <alignment horizontal="left" vertical="center"/>
      <protection/>
    </xf>
    <xf numFmtId="0" fontId="10" fillId="0" borderId="37" xfId="60" applyBorder="1" applyAlignment="1">
      <alignment horizontal="left" vertical="center"/>
      <protection/>
    </xf>
    <xf numFmtId="0" fontId="10" fillId="0" borderId="38" xfId="60" applyBorder="1" applyAlignment="1">
      <alignment horizontal="left" vertical="center"/>
      <protection/>
    </xf>
    <xf numFmtId="0" fontId="10" fillId="0" borderId="39" xfId="60" applyBorder="1" applyAlignment="1">
      <alignment horizontal="left" vertical="center"/>
      <protection/>
    </xf>
    <xf numFmtId="0" fontId="10" fillId="0" borderId="22" xfId="60" applyBorder="1" applyAlignment="1">
      <alignment horizontal="left" vertical="center"/>
      <protection/>
    </xf>
    <xf numFmtId="0" fontId="10" fillId="0" borderId="20" xfId="60" applyBorder="1" applyAlignment="1">
      <alignment horizontal="left" vertical="center"/>
      <protection/>
    </xf>
    <xf numFmtId="0" fontId="10" fillId="0" borderId="3" xfId="60" applyBorder="1">
      <alignment horizontal="left" vertical="center"/>
      <protection/>
    </xf>
    <xf numFmtId="0" fontId="10" fillId="0" borderId="46" xfId="60" applyBorder="1">
      <alignment horizontal="left" vertical="center"/>
      <protection/>
    </xf>
    <xf numFmtId="0" fontId="10" fillId="0" borderId="47" xfId="60" applyBorder="1">
      <alignment horizontal="left" vertical="center"/>
      <protection/>
    </xf>
    <xf numFmtId="0" fontId="11" fillId="0" borderId="0" xfId="0" applyFont="1" applyBorder="1" applyAlignment="1">
      <alignment horizontal="right"/>
    </xf>
    <xf numFmtId="3" fontId="4" fillId="0" borderId="21" xfId="42" applyBorder="1">
      <alignment vertical="center"/>
      <protection/>
    </xf>
    <xf numFmtId="3" fontId="4" fillId="0" borderId="48" xfId="42" applyBorder="1">
      <alignment vertical="center"/>
      <protection/>
    </xf>
    <xf numFmtId="2" fontId="6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49" xfId="0" applyFont="1" applyBorder="1" applyAlignment="1" applyProtection="1">
      <alignment/>
      <protection locked="0"/>
    </xf>
    <xf numFmtId="0" fontId="0" fillId="0" borderId="49" xfId="0" applyFont="1" applyBorder="1" applyAlignment="1">
      <alignment/>
    </xf>
    <xf numFmtId="0" fontId="0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11" fillId="0" borderId="50" xfId="75" applyNumberFormat="1" applyFont="1" applyBorder="1">
      <alignment horizontal="left" vertical="center"/>
      <protection/>
    </xf>
    <xf numFmtId="0" fontId="11" fillId="0" borderId="51" xfId="75" applyNumberFormat="1" applyFont="1" applyBorder="1">
      <alignment horizontal="left" vertical="center"/>
      <protection/>
    </xf>
    <xf numFmtId="0" fontId="4" fillId="0" borderId="50" xfId="75" applyNumberFormat="1" applyBorder="1">
      <alignment horizontal="left" vertical="center"/>
      <protection/>
    </xf>
    <xf numFmtId="0" fontId="4" fillId="0" borderId="37" xfId="75" applyNumberFormat="1" applyBorder="1">
      <alignment horizontal="left" vertical="center"/>
      <protection/>
    </xf>
    <xf numFmtId="0" fontId="10" fillId="0" borderId="35" xfId="60" applyFont="1" applyBorder="1">
      <alignment horizontal="left" vertical="center"/>
      <protection/>
    </xf>
    <xf numFmtId="3" fontId="4" fillId="0" borderId="35" xfId="42" applyBorder="1">
      <alignment vertical="center"/>
      <protection/>
    </xf>
    <xf numFmtId="3" fontId="4" fillId="0" borderId="44" xfId="42" applyBorder="1">
      <alignment vertical="center"/>
      <protection/>
    </xf>
    <xf numFmtId="0" fontId="10" fillId="0" borderId="44" xfId="60" applyFont="1" applyBorder="1">
      <alignment horizontal="left" vertical="center"/>
      <protection/>
    </xf>
    <xf numFmtId="0" fontId="4" fillId="0" borderId="52" xfId="75" applyNumberFormat="1" applyBorder="1">
      <alignment horizontal="left" vertical="center"/>
      <protection/>
    </xf>
    <xf numFmtId="0" fontId="4" fillId="0" borderId="53" xfId="75" applyNumberFormat="1" applyBorder="1">
      <alignment horizontal="left" vertical="center"/>
      <protection/>
    </xf>
    <xf numFmtId="0" fontId="4" fillId="0" borderId="54" xfId="75" applyNumberFormat="1" applyBorder="1">
      <alignment horizontal="left" vertical="center"/>
      <protection/>
    </xf>
    <xf numFmtId="0" fontId="4" fillId="0" borderId="27" xfId="75" applyNumberFormat="1" applyBorder="1">
      <alignment horizontal="left" vertical="center"/>
      <protection/>
    </xf>
    <xf numFmtId="0" fontId="10" fillId="0" borderId="50" xfId="60" applyBorder="1" applyAlignment="1">
      <alignment horizontal="center" vertical="center"/>
      <protection/>
    </xf>
    <xf numFmtId="0" fontId="10" fillId="0" borderId="51" xfId="60" applyBorder="1" applyAlignment="1">
      <alignment horizontal="center" vertical="center"/>
      <protection/>
    </xf>
    <xf numFmtId="0" fontId="10" fillId="0" borderId="35" xfId="60" applyBorder="1">
      <alignment horizontal="left" vertical="center"/>
      <protection/>
    </xf>
    <xf numFmtId="0" fontId="7" fillId="0" borderId="50" xfId="0" applyFont="1" applyBorder="1" applyAlignment="1">
      <alignment/>
    </xf>
    <xf numFmtId="0" fontId="7" fillId="0" borderId="52" xfId="0" applyFont="1" applyBorder="1" applyAlignment="1">
      <alignment/>
    </xf>
    <xf numFmtId="0" fontId="7" fillId="0" borderId="37" xfId="0" applyFont="1" applyBorder="1" applyAlignment="1">
      <alignment/>
    </xf>
    <xf numFmtId="0" fontId="11" fillId="0" borderId="25" xfId="0" applyFont="1" applyBorder="1" applyAlignment="1">
      <alignment horizontal="right"/>
    </xf>
    <xf numFmtId="0" fontId="11" fillId="0" borderId="53" xfId="0" applyFont="1" applyBorder="1" applyAlignment="1">
      <alignment horizontal="right"/>
    </xf>
    <xf numFmtId="0" fontId="4" fillId="0" borderId="55" xfId="75" applyNumberFormat="1" applyBorder="1">
      <alignment horizontal="left" vertical="center"/>
      <protection/>
    </xf>
    <xf numFmtId="0" fontId="4" fillId="0" borderId="17" xfId="75" applyNumberFormat="1" applyBorder="1">
      <alignment horizontal="left" vertical="center"/>
      <protection/>
    </xf>
    <xf numFmtId="0" fontId="4" fillId="0" borderId="56" xfId="75" applyNumberFormat="1" applyBorder="1">
      <alignment horizontal="left" vertical="center"/>
      <protection/>
    </xf>
    <xf numFmtId="0" fontId="11" fillId="0" borderId="57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3" fillId="20" borderId="58" xfId="0" applyFont="1" applyFill="1" applyBorder="1" applyAlignment="1">
      <alignment horizontal="center"/>
    </xf>
    <xf numFmtId="0" fontId="13" fillId="20" borderId="28" xfId="0" applyFont="1" applyFill="1" applyBorder="1" applyAlignment="1">
      <alignment horizontal="center"/>
    </xf>
    <xf numFmtId="0" fontId="13" fillId="20" borderId="59" xfId="0" applyFont="1" applyFill="1" applyBorder="1" applyAlignment="1">
      <alignment horizontal="center"/>
    </xf>
    <xf numFmtId="0" fontId="13" fillId="20" borderId="60" xfId="0" applyFont="1" applyFill="1" applyBorder="1" applyAlignment="1">
      <alignment horizontal="center"/>
    </xf>
    <xf numFmtId="0" fontId="10" fillId="0" borderId="50" xfId="0" applyFont="1" applyBorder="1" applyAlignment="1">
      <alignment horizontal="left"/>
    </xf>
    <xf numFmtId="0" fontId="10" fillId="0" borderId="52" xfId="0" applyFont="1" applyBorder="1" applyAlignment="1">
      <alignment horizontal="left"/>
    </xf>
    <xf numFmtId="0" fontId="10" fillId="0" borderId="51" xfId="0" applyFont="1" applyBorder="1" applyAlignment="1">
      <alignment horizontal="left"/>
    </xf>
    <xf numFmtId="0" fontId="10" fillId="0" borderId="25" xfId="0" applyFont="1" applyBorder="1" applyAlignment="1">
      <alignment/>
    </xf>
    <xf numFmtId="0" fontId="10" fillId="0" borderId="53" xfId="0" applyFont="1" applyBorder="1" applyAlignment="1">
      <alignment/>
    </xf>
    <xf numFmtId="0" fontId="10" fillId="0" borderId="61" xfId="0" applyFont="1" applyBorder="1" applyAlignment="1">
      <alignment/>
    </xf>
    <xf numFmtId="0" fontId="10" fillId="0" borderId="35" xfId="0" applyFont="1" applyBorder="1" applyAlignment="1">
      <alignment/>
    </xf>
    <xf numFmtId="0" fontId="10" fillId="0" borderId="50" xfId="0" applyFont="1" applyBorder="1" applyAlignment="1">
      <alignment/>
    </xf>
    <xf numFmtId="0" fontId="10" fillId="0" borderId="44" xfId="0" applyFont="1" applyBorder="1" applyAlignment="1">
      <alignment/>
    </xf>
    <xf numFmtId="0" fontId="4" fillId="0" borderId="62" xfId="75" applyNumberFormat="1" applyBorder="1">
      <alignment horizontal="left" vertical="center"/>
      <protection/>
    </xf>
    <xf numFmtId="0" fontId="4" fillId="0" borderId="0" xfId="75" applyNumberFormat="1" applyBorder="1">
      <alignment horizontal="left" vertical="center"/>
      <protection/>
    </xf>
    <xf numFmtId="0" fontId="4" fillId="0" borderId="12" xfId="75" applyNumberFormat="1" applyBorder="1">
      <alignment horizontal="left" vertical="center"/>
      <protection/>
    </xf>
    <xf numFmtId="0" fontId="10" fillId="0" borderId="62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12" xfId="0" applyFont="1" applyBorder="1" applyAlignment="1">
      <alignment vertical="top"/>
    </xf>
    <xf numFmtId="0" fontId="0" fillId="0" borderId="6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vertical="top"/>
    </xf>
    <xf numFmtId="0" fontId="7" fillId="0" borderId="53" xfId="0" applyFont="1" applyBorder="1" applyAlignment="1">
      <alignment/>
    </xf>
    <xf numFmtId="0" fontId="7" fillId="0" borderId="54" xfId="0" applyFont="1" applyBorder="1" applyAlignment="1">
      <alignment/>
    </xf>
    <xf numFmtId="0" fontId="7" fillId="0" borderId="26" xfId="0" applyFont="1" applyBorder="1" applyAlignment="1">
      <alignment/>
    </xf>
    <xf numFmtId="0" fontId="10" fillId="0" borderId="50" xfId="60" applyBorder="1">
      <alignment horizontal="left" vertical="center"/>
      <protection/>
    </xf>
    <xf numFmtId="0" fontId="10" fillId="0" borderId="52" xfId="60" applyBorder="1">
      <alignment horizontal="left" vertical="center"/>
      <protection/>
    </xf>
    <xf numFmtId="0" fontId="10" fillId="0" borderId="37" xfId="60" applyBorder="1">
      <alignment horizontal="left" vertical="center"/>
      <protection/>
    </xf>
    <xf numFmtId="0" fontId="11" fillId="0" borderId="50" xfId="0" applyFont="1" applyBorder="1" applyAlignment="1">
      <alignment horizontal="right"/>
    </xf>
    <xf numFmtId="0" fontId="11" fillId="0" borderId="52" xfId="0" applyFont="1" applyBorder="1" applyAlignment="1">
      <alignment horizontal="right"/>
    </xf>
    <xf numFmtId="0" fontId="11" fillId="0" borderId="51" xfId="0" applyFont="1" applyBorder="1" applyAlignment="1">
      <alignment horizontal="right"/>
    </xf>
    <xf numFmtId="0" fontId="7" fillId="0" borderId="63" xfId="0" applyFont="1" applyBorder="1" applyAlignment="1">
      <alignment/>
    </xf>
    <xf numFmtId="0" fontId="7" fillId="0" borderId="49" xfId="0" applyFont="1" applyBorder="1" applyAlignment="1">
      <alignment/>
    </xf>
    <xf numFmtId="0" fontId="7" fillId="0" borderId="24" xfId="0" applyFont="1" applyBorder="1" applyAlignment="1">
      <alignment/>
    </xf>
    <xf numFmtId="0" fontId="10" fillId="0" borderId="64" xfId="0" applyFont="1" applyBorder="1" applyAlignment="1">
      <alignment/>
    </xf>
    <xf numFmtId="0" fontId="10" fillId="0" borderId="39" xfId="0" applyFont="1" applyBorder="1" applyAlignment="1">
      <alignment/>
    </xf>
    <xf numFmtId="0" fontId="10" fillId="0" borderId="57" xfId="0" applyFont="1" applyBorder="1" applyAlignment="1">
      <alignment/>
    </xf>
    <xf numFmtId="0" fontId="10" fillId="0" borderId="12" xfId="0" applyFont="1" applyBorder="1" applyAlignment="1">
      <alignment/>
    </xf>
    <xf numFmtId="0" fontId="7" fillId="0" borderId="65" xfId="0" applyFont="1" applyBorder="1" applyAlignment="1">
      <alignment/>
    </xf>
    <xf numFmtId="0" fontId="0" fillId="0" borderId="62" xfId="0" applyBorder="1" applyAlignment="1">
      <alignment/>
    </xf>
    <xf numFmtId="0" fontId="0" fillId="0" borderId="0" xfId="0" applyBorder="1" applyAlignment="1">
      <alignment/>
    </xf>
    <xf numFmtId="0" fontId="0" fillId="0" borderId="66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4" fillId="0" borderId="26" xfId="75" applyNumberFormat="1" applyBorder="1">
      <alignment horizontal="left" vertical="center"/>
      <protection/>
    </xf>
    <xf numFmtId="0" fontId="10" fillId="0" borderId="37" xfId="60" applyBorder="1" applyAlignment="1">
      <alignment horizontal="center" vertical="center"/>
      <protection/>
    </xf>
    <xf numFmtId="0" fontId="4" fillId="0" borderId="35" xfId="75" applyNumberFormat="1" applyBorder="1">
      <alignment horizontal="left" vertical="center"/>
      <protection/>
    </xf>
    <xf numFmtId="0" fontId="7" fillId="0" borderId="59" xfId="60" applyFont="1" applyBorder="1" applyAlignment="1">
      <alignment horizontal="center" vertical="center"/>
      <protection/>
    </xf>
    <xf numFmtId="0" fontId="7" fillId="0" borderId="16" xfId="60" applyFont="1" applyBorder="1" applyAlignment="1">
      <alignment horizontal="center" vertical="center"/>
      <protection/>
    </xf>
    <xf numFmtId="0" fontId="7" fillId="0" borderId="67" xfId="60" applyFont="1" applyBorder="1" applyAlignment="1">
      <alignment horizontal="center" vertical="center"/>
      <protection/>
    </xf>
    <xf numFmtId="0" fontId="7" fillId="0" borderId="20" xfId="60" applyFont="1" applyBorder="1" applyAlignment="1">
      <alignment horizontal="center" vertical="center"/>
      <protection/>
    </xf>
    <xf numFmtId="0" fontId="4" fillId="0" borderId="68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7" fillId="0" borderId="64" xfId="60" applyFont="1" applyBorder="1" applyAlignment="1">
      <alignment horizontal="center" vertical="center"/>
      <protection/>
    </xf>
    <xf numFmtId="0" fontId="7" fillId="0" borderId="39" xfId="60" applyFont="1" applyBorder="1" applyAlignment="1">
      <alignment horizontal="center" vertical="center"/>
      <protection/>
    </xf>
    <xf numFmtId="0" fontId="4" fillId="0" borderId="67" xfId="75" applyNumberFormat="1" applyBorder="1">
      <alignment horizontal="left" vertical="center"/>
      <protection/>
    </xf>
    <xf numFmtId="0" fontId="4" fillId="0" borderId="19" xfId="75" applyNumberFormat="1" applyBorder="1">
      <alignment horizontal="left" vertical="center"/>
      <protection/>
    </xf>
    <xf numFmtId="0" fontId="4" fillId="0" borderId="21" xfId="75" applyNumberFormat="1" applyBorder="1">
      <alignment horizontal="left" vertical="center"/>
      <protection/>
    </xf>
    <xf numFmtId="0" fontId="4" fillId="0" borderId="51" xfId="75" applyNumberFormat="1" applyBorder="1">
      <alignment horizontal="left" vertical="center"/>
      <protection/>
    </xf>
    <xf numFmtId="0" fontId="12" fillId="20" borderId="72" xfId="0" applyFont="1" applyFill="1" applyBorder="1" applyAlignment="1" applyProtection="1">
      <alignment horizontal="center" vertical="center"/>
      <protection locked="0"/>
    </xf>
    <xf numFmtId="0" fontId="12" fillId="20" borderId="73" xfId="0" applyFont="1" applyFill="1" applyBorder="1" applyAlignment="1" applyProtection="1">
      <alignment horizontal="center" vertical="center"/>
      <protection locked="0"/>
    </xf>
    <xf numFmtId="0" fontId="0" fillId="0" borderId="73" xfId="0" applyBorder="1" applyAlignment="1">
      <alignment vertical="center"/>
    </xf>
    <xf numFmtId="0" fontId="0" fillId="0" borderId="74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75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32" xfId="0" applyBorder="1" applyAlignment="1">
      <alignment vertical="center"/>
    </xf>
    <xf numFmtId="0" fontId="13" fillId="20" borderId="72" xfId="0" applyFont="1" applyFill="1" applyBorder="1" applyAlignment="1">
      <alignment horizontal="center" vertical="center"/>
    </xf>
    <xf numFmtId="0" fontId="13" fillId="20" borderId="73" xfId="0" applyFont="1" applyFill="1" applyBorder="1" applyAlignment="1">
      <alignment horizontal="center" vertical="center"/>
    </xf>
    <xf numFmtId="0" fontId="13" fillId="20" borderId="74" xfId="0" applyFont="1" applyFill="1" applyBorder="1" applyAlignment="1">
      <alignment horizontal="center" vertical="center"/>
    </xf>
    <xf numFmtId="0" fontId="0" fillId="0" borderId="76" xfId="0" applyBorder="1" applyAlignment="1">
      <alignment/>
    </xf>
    <xf numFmtId="0" fontId="0" fillId="0" borderId="52" xfId="0" applyBorder="1" applyAlignment="1">
      <alignment/>
    </xf>
    <xf numFmtId="0" fontId="7" fillId="0" borderId="53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11" fillId="0" borderId="35" xfId="0" applyFont="1" applyBorder="1" applyAlignment="1">
      <alignment horizontal="right"/>
    </xf>
    <xf numFmtId="49" fontId="2" fillId="0" borderId="0" xfId="37" applyProtection="1">
      <alignment horizontal="center"/>
      <protection/>
    </xf>
    <xf numFmtId="49" fontId="2" fillId="0" borderId="0" xfId="56">
      <alignment/>
    </xf>
    <xf numFmtId="0" fontId="4" fillId="0" borderId="0" xfId="79">
      <alignment horizontal="center"/>
      <protection/>
    </xf>
    <xf numFmtId="0" fontId="4" fillId="0" borderId="0" xfId="78">
      <alignment/>
      <protection/>
    </xf>
    <xf numFmtId="0" fontId="0" fillId="0" borderId="0" xfId="57" applyBorder="1" applyProtection="1">
      <alignment horizontal="left"/>
      <protection/>
    </xf>
    <xf numFmtId="49" fontId="0" fillId="0" borderId="0" xfId="49" applyBorder="1">
      <alignment horizontal="left"/>
    </xf>
    <xf numFmtId="164" fontId="0" fillId="0" borderId="0" xfId="50">
      <alignment/>
    </xf>
    <xf numFmtId="164" fontId="0" fillId="0" borderId="0" xfId="43">
      <alignment/>
    </xf>
    <xf numFmtId="164" fontId="0" fillId="20" borderId="0" xfId="44">
      <alignment/>
      <protection/>
    </xf>
    <xf numFmtId="4" fontId="0" fillId="0" borderId="0" xfId="34" applyProtection="1">
      <alignment/>
      <protection/>
    </xf>
    <xf numFmtId="4" fontId="0" fillId="20" borderId="0" xfId="35">
      <alignment/>
      <protection/>
    </xf>
    <xf numFmtId="49" fontId="0" fillId="0" borderId="0" xfId="61">
      <alignment horizontal="center"/>
    </xf>
    <xf numFmtId="49" fontId="0" fillId="0" borderId="0" xfId="38" applyBorder="1">
      <alignment horizontal="left"/>
    </xf>
    <xf numFmtId="0" fontId="0" fillId="0" borderId="0" xfId="80">
      <alignment/>
      <protection/>
    </xf>
    <xf numFmtId="0" fontId="4" fillId="0" borderId="0" xfId="58">
      <alignment horizontal="left"/>
    </xf>
    <xf numFmtId="164" fontId="4" fillId="20" borderId="0" xfId="71">
      <alignment/>
      <protection/>
    </xf>
    <xf numFmtId="4" fontId="4" fillId="20" borderId="0" xfId="72">
      <alignment/>
      <protection/>
    </xf>
    <xf numFmtId="0" fontId="0" fillId="0" borderId="11" xfId="67" applyProtection="1">
      <alignment horizontal="center"/>
      <protection locked="0"/>
    </xf>
    <xf numFmtId="0" fontId="0" fillId="0" borderId="0" xfId="68" applyProtection="1">
      <alignment/>
      <protection locked="0"/>
    </xf>
    <xf numFmtId="4" fontId="0" fillId="0" borderId="11" xfId="34" applyBorder="1" applyProtection="1">
      <alignment/>
      <protection locked="0"/>
    </xf>
    <xf numFmtId="0" fontId="9" fillId="20" borderId="0" xfId="76">
      <alignment horizontal="right"/>
      <protection/>
    </xf>
    <xf numFmtId="10" fontId="0" fillId="0" borderId="0" xfId="65">
      <alignment/>
    </xf>
    <xf numFmtId="49" fontId="0" fillId="0" borderId="0" xfId="61" quotePrefix="1">
      <alignment horizontal="center"/>
    </xf>
    <xf numFmtId="49" fontId="3" fillId="0" borderId="0" xfId="39">
      <alignment/>
    </xf>
  </cellXfs>
  <cellStyles count="7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enaJednPolozky" xfId="34"/>
    <cellStyle name="CenaPolozkyCelk" xfId="35"/>
    <cellStyle name="CenaPolozkyHZSCelk" xfId="36"/>
    <cellStyle name="CisloOddilu" xfId="37"/>
    <cellStyle name="CisloPolozky" xfId="38"/>
    <cellStyle name="CisloSpecif" xfId="39"/>
    <cellStyle name="Comma" xfId="40"/>
    <cellStyle name="Comma [0]" xfId="41"/>
    <cellStyle name="Čísla v krycím listu" xfId="42"/>
    <cellStyle name="HmotnJednPolozky" xfId="43"/>
    <cellStyle name="HmotnPolozkyCelk" xfId="44"/>
    <cellStyle name="Chybně" xfId="45"/>
    <cellStyle name="Kontrolní buňka" xfId="46"/>
    <cellStyle name="Currency" xfId="47"/>
    <cellStyle name="Currency [0]" xfId="48"/>
    <cellStyle name="MJPolozky" xfId="49"/>
    <cellStyle name="MnozstviPolozky" xfId="50"/>
    <cellStyle name="Nadpis 1" xfId="51"/>
    <cellStyle name="Nadpis 2" xfId="52"/>
    <cellStyle name="Nadpis 3" xfId="53"/>
    <cellStyle name="Nadpis 4" xfId="54"/>
    <cellStyle name="Název" xfId="55"/>
    <cellStyle name="NazevOddilu" xfId="56"/>
    <cellStyle name="NazevPolozky" xfId="57"/>
    <cellStyle name="NazevSouctuOddilu" xfId="58"/>
    <cellStyle name="Neutrální" xfId="59"/>
    <cellStyle name="Pevné texty v krycím listu" xfId="60"/>
    <cellStyle name="PoradCisloPolozky" xfId="61"/>
    <cellStyle name="PorizovaniSkutecnosti" xfId="62"/>
    <cellStyle name="Poznámka" xfId="63"/>
    <cellStyle name="Percent" xfId="64"/>
    <cellStyle name="ProcentoPrirazPol" xfId="65"/>
    <cellStyle name="Propojená buňka" xfId="66"/>
    <cellStyle name="RekapCisloOdd" xfId="67"/>
    <cellStyle name="RekapNazOdd" xfId="68"/>
    <cellStyle name="RekapOddiluSoucet" xfId="69"/>
    <cellStyle name="RekapTonaz" xfId="70"/>
    <cellStyle name="SoucetHmotOddilu" xfId="71"/>
    <cellStyle name="SoucetMontaziOddilu" xfId="72"/>
    <cellStyle name="Správně" xfId="73"/>
    <cellStyle name="Text upozornění" xfId="74"/>
    <cellStyle name="Text v krycím listu" xfId="75"/>
    <cellStyle name="TonazSute" xfId="76"/>
    <cellStyle name="Vstup" xfId="77"/>
    <cellStyle name="VykazPolozka" xfId="78"/>
    <cellStyle name="VykazPorCisPolozky" xfId="79"/>
    <cellStyle name="VykazVzorec" xfId="80"/>
    <cellStyle name="VypocetSkutecnosti" xfId="81"/>
    <cellStyle name="Výpočet" xfId="82"/>
    <cellStyle name="Výstup" xfId="83"/>
    <cellStyle name="Vysvětlující text" xfId="84"/>
    <cellStyle name="Zvýraznění 1" xfId="85"/>
    <cellStyle name="Zvýraznění 2" xfId="86"/>
    <cellStyle name="Zvýraznění 3" xfId="87"/>
    <cellStyle name="Zvýraznění 4" xfId="88"/>
    <cellStyle name="Zvýraznění 5" xfId="89"/>
    <cellStyle name="Zvýraznění 6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K110"/>
  <sheetViews>
    <sheetView zoomScalePageLayoutView="0" workbookViewId="0" topLeftCell="A71">
      <selection activeCell="I109" sqref="I109:I110"/>
    </sheetView>
  </sheetViews>
  <sheetFormatPr defaultColWidth="9.00390625" defaultRowHeight="12.75"/>
  <cols>
    <col min="1" max="1" width="5.75390625" style="0" customWidth="1"/>
    <col min="2" max="2" width="12.25390625" style="0" customWidth="1"/>
    <col min="3" max="3" width="45.875" style="0" customWidth="1"/>
    <col min="5" max="5" width="13.875" style="0" customWidth="1"/>
    <col min="6" max="6" width="12.625" style="0" customWidth="1"/>
    <col min="7" max="7" width="12.125" style="0" customWidth="1"/>
    <col min="8" max="9" width="14.875" style="0" customWidth="1"/>
    <col min="10" max="10" width="13.875" style="0" customWidth="1"/>
    <col min="11" max="11" width="14.25390625" style="0" customWidth="1"/>
  </cols>
  <sheetData>
    <row r="1" spans="1:11" ht="12.75">
      <c r="A1" s="2" t="s">
        <v>16</v>
      </c>
      <c r="B1" s="2"/>
      <c r="C1" s="3"/>
      <c r="D1" s="3"/>
      <c r="E1" s="3"/>
      <c r="F1" s="4"/>
      <c r="G1" s="105"/>
      <c r="H1" s="106"/>
      <c r="I1" s="106"/>
      <c r="J1" s="106"/>
      <c r="K1" s="106"/>
    </row>
    <row r="2" spans="1:11" ht="12.75">
      <c r="A2" s="5" t="s">
        <v>31</v>
      </c>
      <c r="B2" s="5"/>
      <c r="C2" s="6" t="s">
        <v>85</v>
      </c>
      <c r="D2" s="7"/>
      <c r="E2" s="7"/>
      <c r="F2" s="6"/>
      <c r="G2" s="8" t="s">
        <v>29</v>
      </c>
      <c r="H2" s="107" t="s">
        <v>84</v>
      </c>
      <c r="I2" s="107"/>
      <c r="J2" s="107"/>
      <c r="K2" s="107"/>
    </row>
    <row r="3" spans="1:11" ht="12.75">
      <c r="A3" s="5" t="s">
        <v>28</v>
      </c>
      <c r="B3" s="5"/>
      <c r="C3" s="9" t="s">
        <v>87</v>
      </c>
      <c r="D3" s="7"/>
      <c r="E3" s="7"/>
      <c r="F3" s="6"/>
      <c r="G3" s="8" t="s">
        <v>30</v>
      </c>
      <c r="H3" s="108" t="s">
        <v>86</v>
      </c>
      <c r="I3" s="108"/>
      <c r="J3" s="108"/>
      <c r="K3" s="108"/>
    </row>
    <row r="4" spans="1:11" ht="13.5" thickBot="1">
      <c r="A4" s="5" t="s">
        <v>1</v>
      </c>
      <c r="B4" s="5"/>
      <c r="C4" s="10">
        <v>42356</v>
      </c>
      <c r="D4" s="5"/>
      <c r="E4" s="5" t="s">
        <v>2</v>
      </c>
      <c r="F4" s="11"/>
      <c r="G4" s="12">
        <f>C4</f>
        <v>42356</v>
      </c>
      <c r="H4" s="109"/>
      <c r="I4" s="110"/>
      <c r="J4" s="110"/>
      <c r="K4" s="110"/>
    </row>
    <row r="5" spans="1:11" ht="12.75">
      <c r="A5" s="13" t="s">
        <v>3</v>
      </c>
      <c r="B5" s="14"/>
      <c r="C5" s="14"/>
      <c r="D5" s="15"/>
      <c r="E5" s="15"/>
      <c r="F5" s="16"/>
      <c r="G5" s="17"/>
      <c r="H5" s="18" t="s">
        <v>4</v>
      </c>
      <c r="I5" s="18"/>
      <c r="J5" s="18"/>
      <c r="K5" s="19"/>
    </row>
    <row r="6" spans="1:11" ht="12.75">
      <c r="A6" s="20" t="s">
        <v>5</v>
      </c>
      <c r="B6" s="21" t="s">
        <v>6</v>
      </c>
      <c r="C6" s="21"/>
      <c r="D6" s="61" t="s">
        <v>32</v>
      </c>
      <c r="E6" s="62" t="s">
        <v>33</v>
      </c>
      <c r="F6" s="60" t="s">
        <v>34</v>
      </c>
      <c r="G6" s="22" t="s">
        <v>8</v>
      </c>
      <c r="H6" s="23" t="s">
        <v>9</v>
      </c>
      <c r="I6" s="24"/>
      <c r="J6" s="23" t="s">
        <v>10</v>
      </c>
      <c r="K6" s="25"/>
    </row>
    <row r="7" spans="1:11" ht="12.75">
      <c r="A7" s="26" t="s">
        <v>11</v>
      </c>
      <c r="B7" s="27" t="s">
        <v>12</v>
      </c>
      <c r="C7" s="27" t="s">
        <v>13</v>
      </c>
      <c r="D7" s="27" t="s">
        <v>14</v>
      </c>
      <c r="E7" s="63"/>
      <c r="F7" s="28" t="s">
        <v>15</v>
      </c>
      <c r="G7" s="29" t="s">
        <v>15</v>
      </c>
      <c r="H7" s="27" t="s">
        <v>7</v>
      </c>
      <c r="I7" s="27" t="s">
        <v>18</v>
      </c>
      <c r="J7" s="27" t="s">
        <v>7</v>
      </c>
      <c r="K7" s="30" t="s">
        <v>18</v>
      </c>
    </row>
    <row r="8" spans="1:11" ht="13.5" thickBot="1">
      <c r="A8" s="31"/>
      <c r="B8" s="32">
        <v>1</v>
      </c>
      <c r="C8" s="32">
        <v>2</v>
      </c>
      <c r="D8" s="33">
        <v>3</v>
      </c>
      <c r="E8" s="33">
        <v>4</v>
      </c>
      <c r="F8" s="34">
        <v>5</v>
      </c>
      <c r="G8" s="34">
        <v>6</v>
      </c>
      <c r="H8" s="34">
        <v>7</v>
      </c>
      <c r="I8" s="34">
        <v>8</v>
      </c>
      <c r="J8" s="34">
        <v>9</v>
      </c>
      <c r="K8" s="35">
        <v>10</v>
      </c>
    </row>
    <row r="9" spans="2:3" ht="15">
      <c r="B9" s="219" t="s">
        <v>88</v>
      </c>
      <c r="C9" s="220" t="s">
        <v>89</v>
      </c>
    </row>
    <row r="11" spans="1:11" ht="12.75">
      <c r="A11" s="230">
        <v>1</v>
      </c>
      <c r="B11" s="231" t="s">
        <v>90</v>
      </c>
      <c r="C11" s="223" t="s">
        <v>91</v>
      </c>
      <c r="D11" s="224" t="s">
        <v>92</v>
      </c>
      <c r="E11" s="225">
        <v>89.84</v>
      </c>
      <c r="F11" s="226">
        <v>0.00431</v>
      </c>
      <c r="G11" s="227">
        <f>E11*F11</f>
        <v>0.38721039999999995</v>
      </c>
      <c r="I11" s="229"/>
      <c r="J11" s="228"/>
      <c r="K11" s="229"/>
    </row>
    <row r="12" spans="1:11" ht="12.75">
      <c r="A12" s="230">
        <v>2</v>
      </c>
      <c r="B12" s="231" t="s">
        <v>98</v>
      </c>
      <c r="C12" s="223" t="s">
        <v>99</v>
      </c>
      <c r="D12" s="224" t="s">
        <v>100</v>
      </c>
      <c r="E12" s="225">
        <v>25.138</v>
      </c>
      <c r="F12" s="226">
        <v>0.05534</v>
      </c>
      <c r="G12" s="227">
        <f>E12*F12</f>
        <v>1.39113692</v>
      </c>
      <c r="I12" s="229"/>
      <c r="J12" s="228"/>
      <c r="K12" s="229"/>
    </row>
    <row r="13" spans="1:11" ht="12.75">
      <c r="A13" s="230">
        <v>3</v>
      </c>
      <c r="B13" s="231" t="s">
        <v>108</v>
      </c>
      <c r="C13" s="223" t="s">
        <v>109</v>
      </c>
      <c r="D13" s="224" t="s">
        <v>100</v>
      </c>
      <c r="E13" s="225">
        <v>11.382</v>
      </c>
      <c r="F13" s="226">
        <v>0.04816</v>
      </c>
      <c r="G13" s="227">
        <f>E13*F13</f>
        <v>0.54815712</v>
      </c>
      <c r="I13" s="229"/>
      <c r="J13" s="228"/>
      <c r="K13" s="229"/>
    </row>
    <row r="14" spans="1:11" ht="12.75">
      <c r="A14" s="230">
        <v>4</v>
      </c>
      <c r="B14" s="231" t="s">
        <v>115</v>
      </c>
      <c r="C14" s="223" t="s">
        <v>116</v>
      </c>
      <c r="D14" s="224" t="s">
        <v>100</v>
      </c>
      <c r="E14" s="225">
        <v>11.382</v>
      </c>
      <c r="F14" s="226">
        <v>0.00271</v>
      </c>
      <c r="G14" s="227">
        <f>E14*F14</f>
        <v>0.03084522</v>
      </c>
      <c r="I14" s="229"/>
      <c r="J14" s="228"/>
      <c r="K14" s="229"/>
    </row>
    <row r="15" spans="1:11" ht="12.75">
      <c r="A15" s="230">
        <v>5</v>
      </c>
      <c r="B15" s="231" t="s">
        <v>117</v>
      </c>
      <c r="C15" s="223" t="s">
        <v>118</v>
      </c>
      <c r="D15" s="224" t="s">
        <v>100</v>
      </c>
      <c r="E15" s="225">
        <v>29.457</v>
      </c>
      <c r="F15" s="226">
        <v>0.00012</v>
      </c>
      <c r="G15" s="227">
        <f>E15*F15</f>
        <v>0.00353484</v>
      </c>
      <c r="I15" s="229"/>
      <c r="J15" s="228"/>
      <c r="K15" s="229"/>
    </row>
    <row r="16" spans="1:11" ht="12.75">
      <c r="A16" s="230">
        <v>6</v>
      </c>
      <c r="B16" s="231" t="s">
        <v>125</v>
      </c>
      <c r="C16" s="223" t="s">
        <v>126</v>
      </c>
      <c r="D16" s="224" t="s">
        <v>127</v>
      </c>
      <c r="E16" s="225">
        <v>0.878</v>
      </c>
      <c r="F16" s="226">
        <v>2.25634</v>
      </c>
      <c r="G16" s="227">
        <f>E16*F16</f>
        <v>1.9810665199999997</v>
      </c>
      <c r="I16" s="229"/>
      <c r="J16" s="228"/>
      <c r="K16" s="229"/>
    </row>
    <row r="17" spans="1:11" ht="12.75">
      <c r="A17" s="230">
        <v>7</v>
      </c>
      <c r="B17" s="231" t="s">
        <v>129</v>
      </c>
      <c r="C17" s="223" t="s">
        <v>130</v>
      </c>
      <c r="D17" s="224" t="s">
        <v>100</v>
      </c>
      <c r="E17" s="225">
        <v>5.555</v>
      </c>
      <c r="F17" s="226">
        <v>0.042</v>
      </c>
      <c r="G17" s="227">
        <f>E17*F17</f>
        <v>0.23331</v>
      </c>
      <c r="I17" s="229"/>
      <c r="J17" s="228"/>
      <c r="K17" s="229"/>
    </row>
    <row r="18" spans="1:11" ht="12.75">
      <c r="A18" s="230">
        <v>8</v>
      </c>
      <c r="B18" s="231" t="s">
        <v>132</v>
      </c>
      <c r="C18" s="223" t="s">
        <v>133</v>
      </c>
      <c r="D18" s="224" t="s">
        <v>134</v>
      </c>
      <c r="E18" s="225">
        <v>91.48</v>
      </c>
      <c r="F18" s="226">
        <v>0</v>
      </c>
      <c r="G18" s="227">
        <f>E18*F18</f>
        <v>0</v>
      </c>
      <c r="I18" s="229"/>
      <c r="J18" s="228"/>
      <c r="K18" s="229"/>
    </row>
    <row r="19" spans="1:11" ht="12.75">
      <c r="A19" s="230">
        <v>9</v>
      </c>
      <c r="B19" s="231" t="s">
        <v>151</v>
      </c>
      <c r="C19" s="223" t="s">
        <v>152</v>
      </c>
      <c r="D19" s="224" t="s">
        <v>153</v>
      </c>
      <c r="E19" s="225">
        <v>4</v>
      </c>
      <c r="F19" s="226">
        <v>0.00058</v>
      </c>
      <c r="G19" s="227">
        <f>E19*F19</f>
        <v>0.00232</v>
      </c>
      <c r="I19" s="229"/>
      <c r="J19" s="228"/>
      <c r="K19" s="229"/>
    </row>
    <row r="20" spans="1:11" ht="12.75">
      <c r="A20" s="230">
        <v>10</v>
      </c>
      <c r="B20" s="231" t="s">
        <v>155</v>
      </c>
      <c r="C20" s="223" t="s">
        <v>156</v>
      </c>
      <c r="D20" s="224" t="s">
        <v>153</v>
      </c>
      <c r="E20" s="225">
        <v>9</v>
      </c>
      <c r="F20" s="226">
        <v>0.00096</v>
      </c>
      <c r="G20" s="227">
        <f>E20*F20</f>
        <v>0.00864</v>
      </c>
      <c r="I20" s="229"/>
      <c r="J20" s="228"/>
      <c r="K20" s="229"/>
    </row>
    <row r="21" spans="1:11" ht="12.75">
      <c r="A21" s="230">
        <v>11</v>
      </c>
      <c r="B21" s="231" t="s">
        <v>158</v>
      </c>
      <c r="C21" s="223" t="s">
        <v>159</v>
      </c>
      <c r="D21" s="224" t="s">
        <v>153</v>
      </c>
      <c r="E21" s="225">
        <v>2</v>
      </c>
      <c r="F21" s="226">
        <v>0.00128</v>
      </c>
      <c r="G21" s="227">
        <f>E21*F21</f>
        <v>0.00256</v>
      </c>
      <c r="I21" s="229"/>
      <c r="J21" s="228"/>
      <c r="K21" s="229"/>
    </row>
    <row r="22" spans="1:11" ht="12.75">
      <c r="A22" s="230">
        <v>12</v>
      </c>
      <c r="B22" s="231" t="s">
        <v>161</v>
      </c>
      <c r="C22" s="223" t="s">
        <v>162</v>
      </c>
      <c r="D22" s="224" t="s">
        <v>153</v>
      </c>
      <c r="E22" s="225">
        <v>1</v>
      </c>
      <c r="F22" s="226">
        <v>0.00134</v>
      </c>
      <c r="G22" s="227">
        <f>E22*F22</f>
        <v>0.00134</v>
      </c>
      <c r="I22" s="229"/>
      <c r="J22" s="228"/>
      <c r="K22" s="229"/>
    </row>
    <row r="23" spans="3:11" ht="12.75">
      <c r="C23" s="233" t="str">
        <f>CONCATENATE(B9," celkem")</f>
        <v>6 celkem</v>
      </c>
      <c r="G23" s="234">
        <f>SUBTOTAL(9,G11:G22)</f>
        <v>4.59012102</v>
      </c>
      <c r="I23" s="235"/>
      <c r="K23" s="235"/>
    </row>
    <row r="25" spans="2:3" ht="15">
      <c r="B25" s="219" t="s">
        <v>163</v>
      </c>
      <c r="C25" s="220" t="s">
        <v>164</v>
      </c>
    </row>
    <row r="27" spans="1:11" ht="12.75">
      <c r="A27" s="230">
        <v>1</v>
      </c>
      <c r="B27" s="231" t="s">
        <v>165</v>
      </c>
      <c r="C27" s="223" t="s">
        <v>166</v>
      </c>
      <c r="D27" s="224" t="s">
        <v>167</v>
      </c>
      <c r="E27" s="225">
        <v>1</v>
      </c>
      <c r="F27" s="226">
        <v>0</v>
      </c>
      <c r="G27" s="227">
        <f>E27*F27</f>
        <v>0</v>
      </c>
      <c r="I27" s="229"/>
      <c r="J27" s="228"/>
      <c r="K27" s="229"/>
    </row>
    <row r="28" spans="3:11" ht="12.75">
      <c r="C28" s="233" t="str">
        <f>CONCATENATE(B25," celkem")</f>
        <v>731 celkem</v>
      </c>
      <c r="G28" s="234">
        <f>SUBTOTAL(9,G27:G27)</f>
        <v>0</v>
      </c>
      <c r="I28" s="235"/>
      <c r="K28" s="235"/>
    </row>
    <row r="30" spans="2:3" ht="15">
      <c r="B30" s="219" t="s">
        <v>168</v>
      </c>
      <c r="C30" s="220" t="s">
        <v>169</v>
      </c>
    </row>
    <row r="32" spans="1:11" ht="12.75">
      <c r="A32" s="230">
        <v>1</v>
      </c>
      <c r="B32" s="231" t="s">
        <v>170</v>
      </c>
      <c r="C32" s="223" t="s">
        <v>171</v>
      </c>
      <c r="D32" s="224" t="s">
        <v>92</v>
      </c>
      <c r="E32" s="225">
        <v>6.59</v>
      </c>
      <c r="F32" s="226">
        <v>0.00064</v>
      </c>
      <c r="G32" s="227">
        <f>E32*F32</f>
        <v>0.0042176</v>
      </c>
      <c r="I32" s="229"/>
      <c r="J32" s="228"/>
      <c r="K32" s="229"/>
    </row>
    <row r="33" spans="1:11" ht="12.75">
      <c r="A33" s="230">
        <v>2</v>
      </c>
      <c r="B33" s="231" t="s">
        <v>173</v>
      </c>
      <c r="C33" s="223" t="s">
        <v>174</v>
      </c>
      <c r="D33" s="224" t="s">
        <v>92</v>
      </c>
      <c r="E33" s="225">
        <v>6.59</v>
      </c>
      <c r="F33" s="226">
        <v>0.00135</v>
      </c>
      <c r="G33" s="239" t="str">
        <f>FIXED(E33*F33,3,TRUE)</f>
        <v>0,009</v>
      </c>
      <c r="I33" s="229"/>
      <c r="J33" s="228"/>
      <c r="K33" s="229"/>
    </row>
    <row r="34" spans="1:11" ht="12.75">
      <c r="A34" s="230">
        <v>3</v>
      </c>
      <c r="B34" s="231" t="s">
        <v>176</v>
      </c>
      <c r="C34" s="223" t="s">
        <v>177</v>
      </c>
      <c r="D34" s="224" t="s">
        <v>178</v>
      </c>
      <c r="E34" s="240">
        <v>0.0152</v>
      </c>
      <c r="F34" s="226">
        <v>0</v>
      </c>
      <c r="G34" s="227">
        <f>E34*F34</f>
        <v>0</v>
      </c>
      <c r="I34" s="229"/>
      <c r="J34" s="228"/>
      <c r="K34" s="229"/>
    </row>
    <row r="35" spans="3:11" ht="12.75">
      <c r="C35" s="233" t="str">
        <f>CONCATENATE(B30," celkem")</f>
        <v>764 celkem</v>
      </c>
      <c r="G35" s="234">
        <f>SUBTOTAL(9,G32:G34)</f>
        <v>0.0042176</v>
      </c>
      <c r="I35" s="235"/>
      <c r="K35" s="235"/>
    </row>
    <row r="37" spans="2:3" ht="15">
      <c r="B37" s="219" t="s">
        <v>179</v>
      </c>
      <c r="C37" s="220" t="s">
        <v>180</v>
      </c>
    </row>
    <row r="39" spans="1:11" ht="12.75">
      <c r="A39" s="230">
        <v>1</v>
      </c>
      <c r="B39" s="231" t="s">
        <v>181</v>
      </c>
      <c r="C39" s="223" t="s">
        <v>182</v>
      </c>
      <c r="D39" s="224" t="s">
        <v>100</v>
      </c>
      <c r="E39" s="225">
        <v>14.35</v>
      </c>
      <c r="F39" s="226">
        <v>0.033</v>
      </c>
      <c r="G39" s="239" t="str">
        <f>FIXED(E39*F39,3,TRUE)</f>
        <v>0,474</v>
      </c>
      <c r="I39" s="229"/>
      <c r="J39" s="228"/>
      <c r="K39" s="229"/>
    </row>
    <row r="40" spans="1:11" ht="12.75">
      <c r="A40" s="230">
        <v>2</v>
      </c>
      <c r="B40" s="231" t="s">
        <v>187</v>
      </c>
      <c r="C40" s="223" t="s">
        <v>188</v>
      </c>
      <c r="D40" s="224" t="s">
        <v>100</v>
      </c>
      <c r="E40" s="225">
        <v>9.047</v>
      </c>
      <c r="F40" s="226">
        <v>0.00038</v>
      </c>
      <c r="G40" s="227">
        <f>E40*F40</f>
        <v>0.0034378600000000005</v>
      </c>
      <c r="I40" s="229"/>
      <c r="J40" s="228"/>
      <c r="K40" s="229"/>
    </row>
    <row r="41" spans="1:11" ht="12.75">
      <c r="A41" s="230">
        <v>3</v>
      </c>
      <c r="B41" s="231" t="s">
        <v>190</v>
      </c>
      <c r="C41" s="223" t="s">
        <v>191</v>
      </c>
      <c r="D41" s="224" t="s">
        <v>100</v>
      </c>
      <c r="E41" s="225">
        <v>9.047</v>
      </c>
      <c r="F41" s="226">
        <v>0</v>
      </c>
      <c r="G41" s="239" t="str">
        <f>FIXED(E41*F41,3,TRUE)</f>
        <v>0,000</v>
      </c>
      <c r="I41" s="229"/>
      <c r="J41" s="228"/>
      <c r="K41" s="229"/>
    </row>
    <row r="42" spans="1:11" ht="12.75">
      <c r="A42" s="230">
        <v>4</v>
      </c>
      <c r="B42" s="231" t="s">
        <v>192</v>
      </c>
      <c r="C42" s="223" t="s">
        <v>193</v>
      </c>
      <c r="D42" s="224" t="s">
        <v>178</v>
      </c>
      <c r="E42" s="240">
        <v>0.013500000000000002</v>
      </c>
      <c r="F42" s="226">
        <v>0</v>
      </c>
      <c r="G42" s="227">
        <f>E42*F42</f>
        <v>0</v>
      </c>
      <c r="I42" s="229"/>
      <c r="J42" s="228"/>
      <c r="K42" s="229"/>
    </row>
    <row r="43" spans="1:11" ht="12.75">
      <c r="A43" s="230">
        <v>5</v>
      </c>
      <c r="B43" s="231" t="s">
        <v>165</v>
      </c>
      <c r="C43" s="223" t="s">
        <v>194</v>
      </c>
      <c r="D43" s="224" t="s">
        <v>195</v>
      </c>
      <c r="E43" s="225">
        <v>1</v>
      </c>
      <c r="F43" s="226">
        <v>0</v>
      </c>
      <c r="G43" s="227">
        <f>E43*F43</f>
        <v>0</v>
      </c>
      <c r="I43" s="229"/>
      <c r="J43" s="228"/>
      <c r="K43" s="229"/>
    </row>
    <row r="44" spans="1:11" ht="12.75">
      <c r="A44" s="230">
        <v>6</v>
      </c>
      <c r="B44" s="231" t="s">
        <v>165</v>
      </c>
      <c r="C44" s="223" t="s">
        <v>196</v>
      </c>
      <c r="D44" s="224" t="s">
        <v>195</v>
      </c>
      <c r="E44" s="225">
        <v>2</v>
      </c>
      <c r="F44" s="226">
        <v>0</v>
      </c>
      <c r="G44" s="227">
        <f>E44*F44</f>
        <v>0</v>
      </c>
      <c r="I44" s="229"/>
      <c r="J44" s="228"/>
      <c r="K44" s="229"/>
    </row>
    <row r="45" spans="1:11" ht="12.75">
      <c r="A45" s="230">
        <v>7</v>
      </c>
      <c r="B45" s="231" t="s">
        <v>165</v>
      </c>
      <c r="C45" s="223" t="s">
        <v>197</v>
      </c>
      <c r="D45" s="224" t="s">
        <v>195</v>
      </c>
      <c r="E45" s="225">
        <v>2</v>
      </c>
      <c r="F45" s="226">
        <v>0</v>
      </c>
      <c r="G45" s="227">
        <f>E45*F45</f>
        <v>0</v>
      </c>
      <c r="I45" s="229"/>
      <c r="J45" s="228"/>
      <c r="K45" s="229"/>
    </row>
    <row r="46" spans="1:11" ht="12.75">
      <c r="A46" s="230">
        <v>8</v>
      </c>
      <c r="B46" s="231" t="s">
        <v>165</v>
      </c>
      <c r="C46" s="223" t="s">
        <v>198</v>
      </c>
      <c r="D46" s="224" t="s">
        <v>195</v>
      </c>
      <c r="E46" s="225">
        <v>1</v>
      </c>
      <c r="F46" s="226">
        <v>0</v>
      </c>
      <c r="G46" s="227">
        <f>E46*F46</f>
        <v>0</v>
      </c>
      <c r="I46" s="229"/>
      <c r="J46" s="228"/>
      <c r="K46" s="229"/>
    </row>
    <row r="47" spans="1:11" ht="12.75">
      <c r="A47" s="230">
        <v>9</v>
      </c>
      <c r="B47" s="231" t="s">
        <v>165</v>
      </c>
      <c r="C47" s="223" t="s">
        <v>199</v>
      </c>
      <c r="D47" s="224" t="s">
        <v>195</v>
      </c>
      <c r="E47" s="225">
        <v>4</v>
      </c>
      <c r="F47" s="226">
        <v>0</v>
      </c>
      <c r="G47" s="227">
        <f>E47*F47</f>
        <v>0</v>
      </c>
      <c r="I47" s="229"/>
      <c r="J47" s="228"/>
      <c r="K47" s="229"/>
    </row>
    <row r="48" spans="1:11" ht="12.75">
      <c r="A48" s="230">
        <v>10</v>
      </c>
      <c r="B48" s="231" t="s">
        <v>165</v>
      </c>
      <c r="C48" s="223" t="s">
        <v>200</v>
      </c>
      <c r="D48" s="224" t="s">
        <v>195</v>
      </c>
      <c r="E48" s="225">
        <v>2</v>
      </c>
      <c r="F48" s="226">
        <v>0</v>
      </c>
      <c r="G48" s="227">
        <f>E48*F48</f>
        <v>0</v>
      </c>
      <c r="I48" s="229"/>
      <c r="J48" s="228"/>
      <c r="K48" s="229"/>
    </row>
    <row r="49" spans="1:11" ht="12.75">
      <c r="A49" s="230">
        <v>11</v>
      </c>
      <c r="B49" s="231" t="s">
        <v>165</v>
      </c>
      <c r="C49" s="223" t="s">
        <v>201</v>
      </c>
      <c r="D49" s="224" t="s">
        <v>195</v>
      </c>
      <c r="E49" s="225">
        <v>2</v>
      </c>
      <c r="F49" s="226">
        <v>0</v>
      </c>
      <c r="G49" s="227">
        <f>E49*F49</f>
        <v>0</v>
      </c>
      <c r="I49" s="229"/>
      <c r="J49" s="228"/>
      <c r="K49" s="229"/>
    </row>
    <row r="50" spans="1:11" ht="12.75">
      <c r="A50" s="230">
        <v>12</v>
      </c>
      <c r="B50" s="231" t="s">
        <v>165</v>
      </c>
      <c r="C50" s="223" t="s">
        <v>202</v>
      </c>
      <c r="D50" s="224" t="s">
        <v>195</v>
      </c>
      <c r="E50" s="225">
        <v>1</v>
      </c>
      <c r="F50" s="226">
        <v>0</v>
      </c>
      <c r="G50" s="227">
        <f>E50*F50</f>
        <v>0</v>
      </c>
      <c r="I50" s="229"/>
      <c r="J50" s="228"/>
      <c r="K50" s="229"/>
    </row>
    <row r="51" spans="1:11" ht="12.75">
      <c r="A51" s="230">
        <v>13</v>
      </c>
      <c r="B51" s="231" t="s">
        <v>165</v>
      </c>
      <c r="C51" s="223" t="s">
        <v>203</v>
      </c>
      <c r="D51" s="224" t="s">
        <v>195</v>
      </c>
      <c r="E51" s="225">
        <v>1</v>
      </c>
      <c r="F51" s="226">
        <v>0</v>
      </c>
      <c r="G51" s="227">
        <f>E51*F51</f>
        <v>0</v>
      </c>
      <c r="I51" s="229"/>
      <c r="J51" s="228"/>
      <c r="K51" s="229"/>
    </row>
    <row r="52" spans="1:11" ht="12.75">
      <c r="A52" s="230">
        <v>14</v>
      </c>
      <c r="B52" s="231" t="s">
        <v>165</v>
      </c>
      <c r="C52" s="223" t="s">
        <v>204</v>
      </c>
      <c r="D52" s="224" t="s">
        <v>167</v>
      </c>
      <c r="E52" s="225">
        <v>1</v>
      </c>
      <c r="F52" s="226">
        <v>0</v>
      </c>
      <c r="G52" s="227">
        <f>E52*F52</f>
        <v>0</v>
      </c>
      <c r="I52" s="229"/>
      <c r="J52" s="228"/>
      <c r="K52" s="229"/>
    </row>
    <row r="53" spans="3:11" ht="12.75">
      <c r="C53" s="233" t="str">
        <f>CONCATENATE(B37," celkem")</f>
        <v>767 celkem</v>
      </c>
      <c r="G53" s="234">
        <f>SUBTOTAL(9,G39:G52)</f>
        <v>0.0034378600000000005</v>
      </c>
      <c r="I53" s="235"/>
      <c r="K53" s="235"/>
    </row>
    <row r="55" spans="2:3" ht="15">
      <c r="B55" s="219" t="s">
        <v>205</v>
      </c>
      <c r="C55" s="220" t="s">
        <v>206</v>
      </c>
    </row>
    <row r="57" spans="1:11" ht="12.75">
      <c r="A57" s="230">
        <v>1</v>
      </c>
      <c r="B57" s="231" t="s">
        <v>207</v>
      </c>
      <c r="C57" s="223" t="s">
        <v>208</v>
      </c>
      <c r="D57" s="224" t="s">
        <v>100</v>
      </c>
      <c r="E57" s="225">
        <v>6.3</v>
      </c>
      <c r="F57" s="226">
        <v>0.0003</v>
      </c>
      <c r="G57" s="227">
        <f>E57*F57</f>
        <v>0.0018899999999999998</v>
      </c>
      <c r="I57" s="229"/>
      <c r="J57" s="228"/>
      <c r="K57" s="229"/>
    </row>
    <row r="58" spans="1:11" ht="12.75">
      <c r="A58" s="230">
        <v>2</v>
      </c>
      <c r="B58" s="231" t="s">
        <v>210</v>
      </c>
      <c r="C58" s="223" t="s">
        <v>211</v>
      </c>
      <c r="D58" s="224" t="s">
        <v>100</v>
      </c>
      <c r="E58" s="225">
        <v>6.3</v>
      </c>
      <c r="F58" s="226">
        <v>0.001</v>
      </c>
      <c r="G58" s="239" t="str">
        <f>FIXED(E58*F58,3,TRUE)</f>
        <v>0,006</v>
      </c>
      <c r="I58" s="229"/>
      <c r="J58" s="228"/>
      <c r="K58" s="229"/>
    </row>
    <row r="59" spans="1:11" ht="12.75">
      <c r="A59" s="230">
        <v>3</v>
      </c>
      <c r="B59" s="231" t="s">
        <v>212</v>
      </c>
      <c r="C59" s="223" t="s">
        <v>213</v>
      </c>
      <c r="D59" s="224" t="s">
        <v>100</v>
      </c>
      <c r="E59" s="225">
        <v>6.3</v>
      </c>
      <c r="F59" s="226">
        <v>0.00578</v>
      </c>
      <c r="G59" s="227">
        <f>E59*F59</f>
        <v>0.036414</v>
      </c>
      <c r="I59" s="229"/>
      <c r="J59" s="228"/>
      <c r="K59" s="229"/>
    </row>
    <row r="60" spans="1:11" ht="12.75">
      <c r="A60" s="230">
        <v>4</v>
      </c>
      <c r="B60" s="231" t="s">
        <v>214</v>
      </c>
      <c r="C60" s="223" t="s">
        <v>215</v>
      </c>
      <c r="D60" s="224" t="s">
        <v>178</v>
      </c>
      <c r="E60" s="240">
        <v>0.0037</v>
      </c>
      <c r="F60" s="226">
        <v>0</v>
      </c>
      <c r="G60" s="239" t="str">
        <f>FIXED(E60*F60,3,TRUE)</f>
        <v>0,000</v>
      </c>
      <c r="I60" s="229"/>
      <c r="J60" s="228"/>
      <c r="K60" s="229"/>
    </row>
    <row r="61" spans="3:11" ht="12.75">
      <c r="C61" s="233" t="str">
        <f>CONCATENATE(B55," celkem")</f>
        <v>776 celkem</v>
      </c>
      <c r="G61" s="234">
        <f>SUBTOTAL(9,G57:G60)</f>
        <v>0.038304000000000005</v>
      </c>
      <c r="I61" s="235"/>
      <c r="K61" s="235"/>
    </row>
    <row r="63" spans="2:3" ht="15">
      <c r="B63" s="219" t="s">
        <v>216</v>
      </c>
      <c r="C63" s="220" t="s">
        <v>217</v>
      </c>
    </row>
    <row r="65" spans="1:11" ht="12.75">
      <c r="A65" s="230">
        <v>1</v>
      </c>
      <c r="B65" s="231" t="s">
        <v>218</v>
      </c>
      <c r="C65" s="223" t="s">
        <v>219</v>
      </c>
      <c r="D65" s="224" t="s">
        <v>100</v>
      </c>
      <c r="E65" s="225">
        <v>3.908</v>
      </c>
      <c r="F65" s="226">
        <v>0</v>
      </c>
      <c r="G65" s="227">
        <f>E65*F65</f>
        <v>0</v>
      </c>
      <c r="I65" s="229"/>
      <c r="J65" s="228"/>
      <c r="K65" s="229"/>
    </row>
    <row r="66" spans="1:11" ht="12.75">
      <c r="A66" s="230">
        <v>2</v>
      </c>
      <c r="B66" s="231" t="s">
        <v>222</v>
      </c>
      <c r="C66" s="223" t="s">
        <v>223</v>
      </c>
      <c r="D66" s="224" t="s">
        <v>100</v>
      </c>
      <c r="E66" s="225">
        <v>3.908</v>
      </c>
      <c r="F66" s="226">
        <v>0</v>
      </c>
      <c r="G66" s="227">
        <f>E66*F66</f>
        <v>0</v>
      </c>
      <c r="I66" s="229"/>
      <c r="J66" s="228"/>
      <c r="K66" s="229"/>
    </row>
    <row r="67" spans="1:11" ht="12.75">
      <c r="A67" s="230">
        <v>3</v>
      </c>
      <c r="B67" s="231" t="s">
        <v>224</v>
      </c>
      <c r="C67" s="223" t="s">
        <v>225</v>
      </c>
      <c r="D67" s="224" t="s">
        <v>100</v>
      </c>
      <c r="E67" s="225">
        <v>3.908</v>
      </c>
      <c r="F67" s="226">
        <v>0</v>
      </c>
      <c r="G67" s="227">
        <f>E67*F67</f>
        <v>0</v>
      </c>
      <c r="I67" s="229"/>
      <c r="J67" s="228"/>
      <c r="K67" s="229"/>
    </row>
    <row r="68" spans="1:11" ht="12.75">
      <c r="A68" s="230">
        <v>4</v>
      </c>
      <c r="B68" s="231" t="s">
        <v>226</v>
      </c>
      <c r="C68" s="223" t="s">
        <v>227</v>
      </c>
      <c r="D68" s="224" t="s">
        <v>100</v>
      </c>
      <c r="E68" s="225">
        <v>3.908</v>
      </c>
      <c r="F68" s="226">
        <v>0.0003</v>
      </c>
      <c r="G68" s="227">
        <f>E68*F68</f>
        <v>0.0011723999999999999</v>
      </c>
      <c r="I68" s="229"/>
      <c r="J68" s="228"/>
      <c r="K68" s="229"/>
    </row>
    <row r="69" spans="1:11" ht="12.75">
      <c r="A69" s="230">
        <v>5</v>
      </c>
      <c r="B69" s="231" t="s">
        <v>228</v>
      </c>
      <c r="C69" s="223" t="s">
        <v>229</v>
      </c>
      <c r="D69" s="224" t="s">
        <v>153</v>
      </c>
      <c r="E69" s="225">
        <v>50</v>
      </c>
      <c r="F69" s="226">
        <v>0</v>
      </c>
      <c r="G69" s="227">
        <f>E69*F69</f>
        <v>0</v>
      </c>
      <c r="I69" s="229"/>
      <c r="J69" s="228"/>
      <c r="K69" s="229"/>
    </row>
    <row r="70" spans="1:11" ht="12.75">
      <c r="A70" s="230">
        <v>6</v>
      </c>
      <c r="B70" s="231" t="s">
        <v>230</v>
      </c>
      <c r="C70" s="223" t="s">
        <v>231</v>
      </c>
      <c r="D70" s="224" t="s">
        <v>92</v>
      </c>
      <c r="E70" s="225">
        <v>11.11</v>
      </c>
      <c r="F70" s="226">
        <v>0.00104</v>
      </c>
      <c r="G70" s="227">
        <f>E70*F70</f>
        <v>0.011554399999999998</v>
      </c>
      <c r="I70" s="229"/>
      <c r="J70" s="228"/>
      <c r="K70" s="229"/>
    </row>
    <row r="71" spans="1:11" ht="12.75">
      <c r="A71" s="230">
        <v>7</v>
      </c>
      <c r="B71" s="231" t="s">
        <v>233</v>
      </c>
      <c r="C71" s="223" t="s">
        <v>234</v>
      </c>
      <c r="D71" s="224" t="s">
        <v>178</v>
      </c>
      <c r="E71" s="240">
        <v>0.027999999999999997</v>
      </c>
      <c r="F71" s="226">
        <v>0</v>
      </c>
      <c r="G71" s="227">
        <f>E71*F71</f>
        <v>0</v>
      </c>
      <c r="I71" s="229"/>
      <c r="J71" s="228"/>
      <c r="K71" s="229"/>
    </row>
    <row r="72" spans="1:11" ht="12.75">
      <c r="A72" s="241" t="s">
        <v>235</v>
      </c>
      <c r="B72" s="242">
        <v>59734234</v>
      </c>
      <c r="C72" s="223" t="s">
        <v>236</v>
      </c>
      <c r="D72" s="224" t="s">
        <v>237</v>
      </c>
      <c r="E72" s="225">
        <v>4.025</v>
      </c>
      <c r="F72" s="226">
        <v>0.032</v>
      </c>
      <c r="G72" s="227">
        <f>E72*F72</f>
        <v>0.12880000000000003</v>
      </c>
      <c r="H72" s="228"/>
      <c r="I72" s="229"/>
      <c r="K72" s="229"/>
    </row>
    <row r="73" spans="3:11" ht="12.75">
      <c r="C73" s="233" t="str">
        <f>CONCATENATE(B63," celkem")</f>
        <v>781 celkem</v>
      </c>
      <c r="G73" s="234">
        <f>SUBTOTAL(9,G65:G72)</f>
        <v>0.14152680000000004</v>
      </c>
      <c r="I73" s="235"/>
      <c r="K73" s="235"/>
    </row>
    <row r="75" spans="2:3" ht="15">
      <c r="B75" s="219" t="s">
        <v>238</v>
      </c>
      <c r="C75" s="220" t="s">
        <v>239</v>
      </c>
    </row>
    <row r="77" spans="1:11" ht="12.75">
      <c r="A77" s="230">
        <v>1</v>
      </c>
      <c r="B77" s="231" t="s">
        <v>240</v>
      </c>
      <c r="C77" s="223" t="s">
        <v>241</v>
      </c>
      <c r="D77" s="224" t="s">
        <v>100</v>
      </c>
      <c r="E77" s="225">
        <v>9.047</v>
      </c>
      <c r="F77" s="226">
        <v>0.0003</v>
      </c>
      <c r="G77" s="227">
        <f>E77*F77</f>
        <v>0.0027141</v>
      </c>
      <c r="I77" s="229"/>
      <c r="J77" s="228"/>
      <c r="K77" s="229"/>
    </row>
    <row r="78" spans="1:11" ht="12.75">
      <c r="A78" s="230">
        <v>2</v>
      </c>
      <c r="B78" s="231" t="s">
        <v>242</v>
      </c>
      <c r="C78" s="223" t="s">
        <v>243</v>
      </c>
      <c r="D78" s="224" t="s">
        <v>100</v>
      </c>
      <c r="E78" s="225">
        <v>9.047</v>
      </c>
      <c r="F78" s="226">
        <v>0.00023</v>
      </c>
      <c r="G78" s="227">
        <f>E78*F78</f>
        <v>0.00208081</v>
      </c>
      <c r="I78" s="229"/>
      <c r="J78" s="228"/>
      <c r="K78" s="229"/>
    </row>
    <row r="79" spans="1:11" ht="12.75">
      <c r="A79" s="230">
        <v>3</v>
      </c>
      <c r="B79" s="231" t="s">
        <v>244</v>
      </c>
      <c r="C79" s="223" t="s">
        <v>245</v>
      </c>
      <c r="D79" s="224" t="s">
        <v>100</v>
      </c>
      <c r="E79" s="225">
        <v>9.047</v>
      </c>
      <c r="F79" s="226">
        <v>8E-05</v>
      </c>
      <c r="G79" s="227">
        <f>E79*F79</f>
        <v>0.0007237600000000002</v>
      </c>
      <c r="I79" s="229"/>
      <c r="J79" s="228"/>
      <c r="K79" s="229"/>
    </row>
    <row r="80" spans="3:11" ht="12.75">
      <c r="C80" s="233" t="str">
        <f>CONCATENATE(B75," celkem")</f>
        <v>783 celkem</v>
      </c>
      <c r="G80" s="234">
        <f>SUBTOTAL(9,G77:G79)</f>
        <v>0.005518670000000001</v>
      </c>
      <c r="I80" s="235"/>
      <c r="K80" s="235"/>
    </row>
    <row r="82" spans="2:3" ht="15">
      <c r="B82" s="219" t="s">
        <v>246</v>
      </c>
      <c r="C82" s="220" t="s">
        <v>247</v>
      </c>
    </row>
    <row r="84" spans="1:11" ht="12.75">
      <c r="A84" s="230">
        <v>1</v>
      </c>
      <c r="B84" s="231" t="s">
        <v>248</v>
      </c>
      <c r="C84" s="223" t="s">
        <v>249</v>
      </c>
      <c r="D84" s="224" t="s">
        <v>100</v>
      </c>
      <c r="E84" s="225">
        <v>75.138</v>
      </c>
      <c r="F84" s="226">
        <v>0.00096</v>
      </c>
      <c r="G84" s="227">
        <f>E84*F84</f>
        <v>0.07213248000000001</v>
      </c>
      <c r="I84" s="229"/>
      <c r="J84" s="228"/>
      <c r="K84" s="229"/>
    </row>
    <row r="85" spans="3:11" ht="12.75">
      <c r="C85" s="233" t="str">
        <f>CONCATENATE(B82," celkem")</f>
        <v>784 celkem</v>
      </c>
      <c r="G85" s="234">
        <f>SUBTOTAL(9,G84:G84)</f>
        <v>0.07213248000000001</v>
      </c>
      <c r="I85" s="235"/>
      <c r="K85" s="235"/>
    </row>
    <row r="87" spans="2:3" ht="15">
      <c r="B87" s="219" t="s">
        <v>157</v>
      </c>
      <c r="C87" s="220" t="s">
        <v>251</v>
      </c>
    </row>
    <row r="89" spans="1:11" ht="12.75">
      <c r="A89" s="230">
        <v>1</v>
      </c>
      <c r="B89" s="231" t="s">
        <v>252</v>
      </c>
      <c r="C89" s="223" t="s">
        <v>253</v>
      </c>
      <c r="D89" s="224" t="s">
        <v>92</v>
      </c>
      <c r="E89" s="225">
        <v>6.85</v>
      </c>
      <c r="F89" s="226">
        <v>3E-05</v>
      </c>
      <c r="G89" s="227">
        <f>E89*F89</f>
        <v>0.0002055</v>
      </c>
      <c r="I89" s="229"/>
      <c r="J89" s="228"/>
      <c r="K89" s="229"/>
    </row>
    <row r="90" spans="1:11" ht="12.75">
      <c r="A90" s="230">
        <v>2</v>
      </c>
      <c r="B90" s="231" t="s">
        <v>255</v>
      </c>
      <c r="C90" s="223" t="s">
        <v>256</v>
      </c>
      <c r="D90" s="224" t="s">
        <v>100</v>
      </c>
      <c r="E90" s="225">
        <v>42</v>
      </c>
      <c r="F90" s="226">
        <v>4E-05</v>
      </c>
      <c r="G90" s="227">
        <f>E90*F90</f>
        <v>0.00168</v>
      </c>
      <c r="I90" s="229"/>
      <c r="J90" s="228"/>
      <c r="K90" s="229"/>
    </row>
    <row r="91" spans="1:11" ht="12.75">
      <c r="A91" s="230">
        <v>3</v>
      </c>
      <c r="B91" s="231" t="s">
        <v>258</v>
      </c>
      <c r="C91" s="223" t="s">
        <v>259</v>
      </c>
      <c r="D91" s="224" t="s">
        <v>127</v>
      </c>
      <c r="E91" s="225">
        <v>0.878</v>
      </c>
      <c r="F91" s="226">
        <v>2.2</v>
      </c>
      <c r="G91" s="239" t="str">
        <f>FIXED(E91*F91,3,TRUE)</f>
        <v>1,932</v>
      </c>
      <c r="I91" s="229"/>
      <c r="J91" s="228"/>
      <c r="K91" s="229"/>
    </row>
    <row r="92" spans="1:11" ht="12.75">
      <c r="A92" s="230">
        <v>4</v>
      </c>
      <c r="B92" s="231" t="s">
        <v>260</v>
      </c>
      <c r="C92" s="223" t="s">
        <v>261</v>
      </c>
      <c r="D92" s="224" t="s">
        <v>153</v>
      </c>
      <c r="E92" s="225">
        <v>2</v>
      </c>
      <c r="F92" s="226">
        <v>0</v>
      </c>
      <c r="G92" s="239" t="str">
        <f>FIXED(E92*F92,3,TRUE)</f>
        <v>0,000</v>
      </c>
      <c r="I92" s="229"/>
      <c r="J92" s="228"/>
      <c r="K92" s="229"/>
    </row>
    <row r="93" spans="1:11" ht="12.75">
      <c r="A93" s="230">
        <v>5</v>
      </c>
      <c r="B93" s="231" t="s">
        <v>262</v>
      </c>
      <c r="C93" s="223" t="s">
        <v>263</v>
      </c>
      <c r="D93" s="224" t="s">
        <v>100</v>
      </c>
      <c r="E93" s="225">
        <v>21.035</v>
      </c>
      <c r="F93" s="226">
        <v>0.019</v>
      </c>
      <c r="G93" s="239" t="str">
        <f>FIXED(E93*F93,3,TRUE)</f>
        <v>0,400</v>
      </c>
      <c r="I93" s="229"/>
      <c r="J93" s="228"/>
      <c r="K93" s="229"/>
    </row>
    <row r="94" spans="1:11" ht="12.75">
      <c r="A94" s="230">
        <v>6</v>
      </c>
      <c r="B94" s="231" t="s">
        <v>268</v>
      </c>
      <c r="C94" s="223" t="s">
        <v>269</v>
      </c>
      <c r="D94" s="224" t="s">
        <v>100</v>
      </c>
      <c r="E94" s="225">
        <v>0.74</v>
      </c>
      <c r="F94" s="226">
        <v>0.068</v>
      </c>
      <c r="G94" s="239" t="str">
        <f>FIXED(E94*F94,3,TRUE)</f>
        <v>0,050</v>
      </c>
      <c r="I94" s="229"/>
      <c r="J94" s="228"/>
      <c r="K94" s="229"/>
    </row>
    <row r="95" spans="1:11" ht="12.75">
      <c r="A95" s="230">
        <v>7</v>
      </c>
      <c r="B95" s="231" t="s">
        <v>272</v>
      </c>
      <c r="C95" s="223" t="s">
        <v>273</v>
      </c>
      <c r="D95" s="224" t="s">
        <v>274</v>
      </c>
      <c r="E95" s="225">
        <v>2.382</v>
      </c>
      <c r="F95" s="226">
        <v>0</v>
      </c>
      <c r="G95" s="239" t="str">
        <f>FIXED(E95*F95,3,TRUE)</f>
        <v>0,000</v>
      </c>
      <c r="I95" s="229"/>
      <c r="J95" s="228"/>
      <c r="K95" s="229"/>
    </row>
    <row r="96" spans="1:11" ht="12.75">
      <c r="A96" s="230">
        <v>8</v>
      </c>
      <c r="B96" s="231" t="s">
        <v>275</v>
      </c>
      <c r="C96" s="223" t="s">
        <v>276</v>
      </c>
      <c r="D96" s="224" t="s">
        <v>274</v>
      </c>
      <c r="E96" s="225">
        <v>9.526</v>
      </c>
      <c r="F96" s="226">
        <v>0</v>
      </c>
      <c r="G96" s="239" t="str">
        <f>FIXED(E96*F96,3,TRUE)</f>
        <v>0,000</v>
      </c>
      <c r="I96" s="229"/>
      <c r="J96" s="228"/>
      <c r="K96" s="229"/>
    </row>
    <row r="97" spans="1:11" ht="12.75">
      <c r="A97" s="230">
        <v>9</v>
      </c>
      <c r="B97" s="231" t="s">
        <v>277</v>
      </c>
      <c r="C97" s="223" t="s">
        <v>278</v>
      </c>
      <c r="D97" s="224" t="s">
        <v>21</v>
      </c>
      <c r="E97" s="225">
        <v>2.382</v>
      </c>
      <c r="F97" s="226">
        <v>0</v>
      </c>
      <c r="G97" s="239" t="str">
        <f>FIXED(E97*F97,3,TRUE)</f>
        <v>0,000</v>
      </c>
      <c r="I97" s="229"/>
      <c r="J97" s="228"/>
      <c r="K97" s="229"/>
    </row>
    <row r="98" spans="1:11" ht="12.75">
      <c r="A98" s="230">
        <v>10</v>
      </c>
      <c r="B98" s="231" t="s">
        <v>279</v>
      </c>
      <c r="C98" s="223" t="s">
        <v>280</v>
      </c>
      <c r="D98" s="224" t="s">
        <v>274</v>
      </c>
      <c r="E98" s="225">
        <v>2.382</v>
      </c>
      <c r="F98" s="226">
        <v>0</v>
      </c>
      <c r="G98" s="239" t="str">
        <f>FIXED(E98*F98,3,TRUE)</f>
        <v>0,000</v>
      </c>
      <c r="I98" s="229"/>
      <c r="J98" s="228"/>
      <c r="K98" s="229"/>
    </row>
    <row r="99" spans="1:11" ht="12.75">
      <c r="A99" s="230">
        <v>11</v>
      </c>
      <c r="B99" s="231" t="s">
        <v>281</v>
      </c>
      <c r="C99" s="223" t="s">
        <v>282</v>
      </c>
      <c r="D99" s="224" t="s">
        <v>274</v>
      </c>
      <c r="E99" s="225">
        <v>19.053</v>
      </c>
      <c r="F99" s="226">
        <v>0</v>
      </c>
      <c r="G99" s="239" t="str">
        <f>FIXED(E99*F99,3,TRUE)</f>
        <v>0,000</v>
      </c>
      <c r="I99" s="229"/>
      <c r="J99" s="228"/>
      <c r="K99" s="229"/>
    </row>
    <row r="100" spans="3:11" ht="12.75">
      <c r="C100" s="233" t="str">
        <f>CONCATENATE(B87," celkem")</f>
        <v>9 celkem</v>
      </c>
      <c r="G100" s="234">
        <f>SUBTOTAL(9,G89:G99)</f>
        <v>0.0018855</v>
      </c>
      <c r="I100" s="235"/>
      <c r="K100" s="235"/>
    </row>
    <row r="102" spans="2:3" ht="15">
      <c r="B102" s="219" t="s">
        <v>283</v>
      </c>
      <c r="C102" s="220" t="s">
        <v>284</v>
      </c>
    </row>
    <row r="104" spans="1:11" ht="12.75">
      <c r="A104" s="230">
        <v>1</v>
      </c>
      <c r="B104" s="231" t="s">
        <v>285</v>
      </c>
      <c r="C104" s="223" t="s">
        <v>286</v>
      </c>
      <c r="D104" s="224" t="s">
        <v>274</v>
      </c>
      <c r="E104" s="225">
        <v>4.592</v>
      </c>
      <c r="F104" s="226">
        <v>0</v>
      </c>
      <c r="G104" s="227">
        <f>E104*F104</f>
        <v>0</v>
      </c>
      <c r="I104" s="229"/>
      <c r="J104" s="228"/>
      <c r="K104" s="229"/>
    </row>
    <row r="105" spans="3:11" ht="12.75">
      <c r="C105" s="233" t="str">
        <f>CONCATENATE(B102," celkem")</f>
        <v>99 celkem</v>
      </c>
      <c r="G105" s="234">
        <f>SUBTOTAL(9,G104:G104)</f>
        <v>0</v>
      </c>
      <c r="I105" s="235"/>
      <c r="K105" s="235"/>
    </row>
    <row r="107" spans="2:3" ht="15">
      <c r="B107" s="219" t="s">
        <v>287</v>
      </c>
      <c r="C107" s="220" t="s">
        <v>288</v>
      </c>
    </row>
    <row r="109" spans="1:11" ht="12.75">
      <c r="A109" s="230">
        <v>1</v>
      </c>
      <c r="B109" s="231" t="s">
        <v>165</v>
      </c>
      <c r="C109" s="223" t="s">
        <v>289</v>
      </c>
      <c r="D109" s="224" t="s">
        <v>167</v>
      </c>
      <c r="E109" s="225">
        <v>1</v>
      </c>
      <c r="F109" s="226">
        <v>0</v>
      </c>
      <c r="G109" s="227">
        <f>E109*F109</f>
        <v>0</v>
      </c>
      <c r="I109" s="229"/>
      <c r="J109" s="228"/>
      <c r="K109" s="229"/>
    </row>
    <row r="110" spans="3:11" ht="12.75">
      <c r="C110" s="233" t="str">
        <f>CONCATENATE(B107," celkem")</f>
        <v>A29 celkem</v>
      </c>
      <c r="G110" s="234">
        <f>SUBTOTAL(9,G109:G109)</f>
        <v>0</v>
      </c>
      <c r="I110" s="235"/>
      <c r="K110" s="235"/>
    </row>
  </sheetData>
  <sheetProtection/>
  <mergeCells count="4">
    <mergeCell ref="G1:K1"/>
    <mergeCell ref="H2:K2"/>
    <mergeCell ref="H3:K3"/>
    <mergeCell ref="H4:K4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0" fitToWidth="1" horizontalDpi="300" verticalDpi="300" orientation="landscape" paperSize="9" scale="77" r:id="rId1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F2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2.375" style="0" customWidth="1"/>
    <col min="2" max="2" width="49.875" style="0" customWidth="1"/>
    <col min="3" max="3" width="13.25390625" style="0" customWidth="1"/>
    <col min="4" max="4" width="15.375" style="0" customWidth="1"/>
    <col min="5" max="5" width="14.75390625" style="0" customWidth="1"/>
    <col min="6" max="6" width="14.375" style="0" customWidth="1"/>
  </cols>
  <sheetData>
    <row r="1" spans="2:6" ht="12.75">
      <c r="B1" s="64" t="s">
        <v>37</v>
      </c>
      <c r="F1" s="41"/>
    </row>
    <row r="2" spans="1:6" ht="12.75">
      <c r="A2" s="36"/>
      <c r="B2" s="36"/>
      <c r="C2" s="36"/>
      <c r="D2" s="36"/>
      <c r="E2" s="36"/>
      <c r="F2" s="41"/>
    </row>
    <row r="3" spans="1:6" ht="12.75">
      <c r="A3" s="36" t="s">
        <v>17</v>
      </c>
      <c r="B3" s="111" t="str">
        <f>Rozpočet!C2</f>
        <v>Prodejna "ZOO-EXOTIC",Nám.Minoritů,Krnov</v>
      </c>
      <c r="C3" s="111"/>
      <c r="D3" s="111"/>
      <c r="E3" s="111"/>
      <c r="F3" s="41"/>
    </row>
    <row r="4" spans="1:6" ht="12.75">
      <c r="A4" s="36" t="s">
        <v>19</v>
      </c>
      <c r="B4" s="57" t="str">
        <f>Rozpočet!H2</f>
        <v>2820</v>
      </c>
      <c r="C4" s="41"/>
      <c r="D4" s="42" t="s">
        <v>24</v>
      </c>
      <c r="E4" s="43">
        <f>Rozpočet!C4</f>
        <v>42356</v>
      </c>
      <c r="F4" s="41"/>
    </row>
    <row r="5" spans="1:6" ht="12.75">
      <c r="A5" s="36" t="s">
        <v>23</v>
      </c>
      <c r="B5" s="111" t="str">
        <f>Rozpočet!C3</f>
        <v>Výměna výplní vč.vstupních dveří</v>
      </c>
      <c r="C5" s="112"/>
      <c r="D5" s="112"/>
      <c r="E5" s="112"/>
      <c r="F5" s="41"/>
    </row>
    <row r="6" spans="1:6" ht="12.75">
      <c r="A6" s="36" t="s">
        <v>22</v>
      </c>
      <c r="B6" s="111" t="str">
        <f>Rozpočet!H3</f>
        <v>Prodejna ZOO-Exotic</v>
      </c>
      <c r="C6" s="112"/>
      <c r="D6" s="112"/>
      <c r="E6" s="112"/>
      <c r="F6" s="41"/>
    </row>
    <row r="7" spans="1:6" ht="13.5" thickBot="1">
      <c r="A7" s="36"/>
      <c r="B7" s="36"/>
      <c r="C7" s="36"/>
      <c r="D7" s="36"/>
      <c r="E7" s="36"/>
      <c r="F7" s="41"/>
    </row>
    <row r="8" spans="1:6" ht="12.75">
      <c r="A8" s="44" t="s">
        <v>25</v>
      </c>
      <c r="B8" s="45" t="s">
        <v>26</v>
      </c>
      <c r="C8" s="46" t="s">
        <v>20</v>
      </c>
      <c r="D8" s="46"/>
      <c r="E8" s="47"/>
      <c r="F8" s="48" t="s">
        <v>0</v>
      </c>
    </row>
    <row r="9" spans="1:6" ht="13.5" thickBot="1">
      <c r="A9" s="49"/>
      <c r="B9" s="50"/>
      <c r="C9" s="51" t="s">
        <v>35</v>
      </c>
      <c r="D9" s="51" t="s">
        <v>36</v>
      </c>
      <c r="E9" s="52" t="s">
        <v>27</v>
      </c>
      <c r="F9" s="52"/>
    </row>
    <row r="10" spans="1:6" ht="12.75">
      <c r="A10" s="37"/>
      <c r="B10" s="38"/>
      <c r="C10" s="53"/>
      <c r="D10" s="53"/>
      <c r="E10" s="1"/>
      <c r="F10" s="39"/>
    </row>
    <row r="11" spans="1:6" ht="12.75">
      <c r="A11" s="236" t="str">
        <f>Rozpočet!B9</f>
        <v>6</v>
      </c>
      <c r="B11" s="237" t="str">
        <f>Rozpočet!C9</f>
        <v>Úpravy povrchů, podlahy a osazení výplně otvorů</v>
      </c>
      <c r="C11" s="238">
        <f>Rozpočet!I23</f>
        <v>0</v>
      </c>
      <c r="D11" s="238">
        <f>Rozpočet!K23</f>
        <v>0</v>
      </c>
      <c r="E11" s="1">
        <f>C11+D11</f>
        <v>0</v>
      </c>
      <c r="F11" s="39">
        <f>Rozpočet!G23</f>
        <v>4.59012102</v>
      </c>
    </row>
    <row r="12" spans="1:6" ht="12.75">
      <c r="A12" s="236" t="str">
        <f>Rozpočet!B25</f>
        <v>731</v>
      </c>
      <c r="B12" s="237" t="str">
        <f>Rozpočet!C25</f>
        <v>Ústřední vytápění - kotelny</v>
      </c>
      <c r="C12" s="238">
        <f>Rozpočet!I28</f>
        <v>0</v>
      </c>
      <c r="D12" s="238">
        <f>Rozpočet!K28</f>
        <v>0</v>
      </c>
      <c r="E12" s="1">
        <f>C12+D12</f>
        <v>0</v>
      </c>
      <c r="F12" s="39">
        <f>Rozpočet!G28</f>
        <v>0</v>
      </c>
    </row>
    <row r="13" spans="1:6" ht="12.75">
      <c r="A13" s="236" t="str">
        <f>Rozpočet!B30</f>
        <v>764</v>
      </c>
      <c r="B13" s="237" t="str">
        <f>Rozpočet!C30</f>
        <v>Konstrukce klempířské</v>
      </c>
      <c r="C13" s="238">
        <f>Rozpočet!I35</f>
        <v>0</v>
      </c>
      <c r="D13" s="238">
        <f>Rozpočet!K35</f>
        <v>0</v>
      </c>
      <c r="E13" s="1">
        <f>C13+D13</f>
        <v>0</v>
      </c>
      <c r="F13" s="39">
        <f>Rozpočet!G35</f>
        <v>0.0042176</v>
      </c>
    </row>
    <row r="14" spans="1:6" ht="12.75">
      <c r="A14" s="236" t="str">
        <f>Rozpočet!B37</f>
        <v>767</v>
      </c>
      <c r="B14" s="237" t="str">
        <f>Rozpočet!C37</f>
        <v>Konstrukce zámečnické</v>
      </c>
      <c r="C14" s="238">
        <f>Rozpočet!I53</f>
        <v>0</v>
      </c>
      <c r="D14" s="238">
        <f>Rozpočet!K53</f>
        <v>0</v>
      </c>
      <c r="E14" s="1">
        <f>C14+D14</f>
        <v>0</v>
      </c>
      <c r="F14" s="39">
        <f>Rozpočet!G53</f>
        <v>0.0034378600000000005</v>
      </c>
    </row>
    <row r="15" spans="1:6" ht="12.75">
      <c r="A15" s="236" t="str">
        <f>Rozpočet!B55</f>
        <v>776</v>
      </c>
      <c r="B15" s="237" t="str">
        <f>Rozpočet!C55</f>
        <v>Podlahy povlakové</v>
      </c>
      <c r="C15" s="238">
        <f>Rozpočet!I61</f>
        <v>0</v>
      </c>
      <c r="D15" s="238">
        <f>Rozpočet!K61</f>
        <v>0</v>
      </c>
      <c r="E15" s="1">
        <f>C15+D15</f>
        <v>0</v>
      </c>
      <c r="F15" s="39">
        <f>Rozpočet!G61</f>
        <v>0.038304000000000005</v>
      </c>
    </row>
    <row r="16" spans="1:6" ht="12.75">
      <c r="A16" s="236" t="str">
        <f>Rozpočet!B63</f>
        <v>781</v>
      </c>
      <c r="B16" s="237" t="str">
        <f>Rozpočet!C63</f>
        <v>Obklady keramické</v>
      </c>
      <c r="C16" s="238">
        <f>Rozpočet!I73</f>
        <v>0</v>
      </c>
      <c r="D16" s="238">
        <f>Rozpočet!K73</f>
        <v>0</v>
      </c>
      <c r="E16" s="1">
        <f>C16+D16</f>
        <v>0</v>
      </c>
      <c r="F16" s="39">
        <f>Rozpočet!G73</f>
        <v>0.14152680000000004</v>
      </c>
    </row>
    <row r="17" spans="1:6" ht="12.75">
      <c r="A17" s="236" t="str">
        <f>Rozpočet!B75</f>
        <v>783</v>
      </c>
      <c r="B17" s="237" t="str">
        <f>Rozpočet!C75</f>
        <v>Nátěry</v>
      </c>
      <c r="C17" s="238">
        <f>Rozpočet!I80</f>
        <v>0</v>
      </c>
      <c r="D17" s="238">
        <f>Rozpočet!K80</f>
        <v>0</v>
      </c>
      <c r="E17" s="1">
        <f>C17+D17</f>
        <v>0</v>
      </c>
      <c r="F17" s="39">
        <f>Rozpočet!G80</f>
        <v>0.005518670000000001</v>
      </c>
    </row>
    <row r="18" spans="1:6" ht="12.75">
      <c r="A18" s="236" t="str">
        <f>Rozpočet!B82</f>
        <v>784</v>
      </c>
      <c r="B18" s="237" t="str">
        <f>Rozpočet!C82</f>
        <v>Malby</v>
      </c>
      <c r="C18" s="238">
        <f>Rozpočet!I85</f>
        <v>0</v>
      </c>
      <c r="D18" s="238">
        <f>Rozpočet!K85</f>
        <v>0</v>
      </c>
      <c r="E18" s="1">
        <f>C18+D18</f>
        <v>0</v>
      </c>
      <c r="F18" s="39">
        <f>Rozpočet!G85</f>
        <v>0.07213248000000001</v>
      </c>
    </row>
    <row r="19" spans="1:6" ht="12.75">
      <c r="A19" s="236" t="str">
        <f>Rozpočet!B87</f>
        <v>9</v>
      </c>
      <c r="B19" s="237" t="str">
        <f>Rozpočet!C87</f>
        <v>Ostatní konstrukce a práce bourací, přesun hmot, lešení</v>
      </c>
      <c r="C19" s="238">
        <f>Rozpočet!I100</f>
        <v>0</v>
      </c>
      <c r="D19" s="238">
        <f>Rozpočet!K100</f>
        <v>0</v>
      </c>
      <c r="E19" s="1">
        <f>C19+D19</f>
        <v>0</v>
      </c>
      <c r="F19" s="39">
        <f>Rozpočet!G100</f>
        <v>0.0018855</v>
      </c>
    </row>
    <row r="20" spans="1:6" ht="12.75">
      <c r="A20" s="236" t="str">
        <f>Rozpočet!B102</f>
        <v>99</v>
      </c>
      <c r="B20" s="237" t="str">
        <f>Rozpočet!C102</f>
        <v>Přesun hmot</v>
      </c>
      <c r="C20" s="238">
        <f>Rozpočet!I105</f>
        <v>0</v>
      </c>
      <c r="D20" s="238">
        <f>Rozpočet!K105</f>
        <v>0</v>
      </c>
      <c r="E20" s="1">
        <f>C20+D20</f>
        <v>0</v>
      </c>
      <c r="F20" s="39">
        <f>Rozpočet!G105</f>
        <v>0</v>
      </c>
    </row>
    <row r="21" spans="1:6" ht="12.75">
      <c r="A21" s="236" t="str">
        <f>Rozpočet!B107</f>
        <v>A29</v>
      </c>
      <c r="B21" s="237" t="str">
        <f>Rozpočet!C107</f>
        <v>Elektromontáže - údržba</v>
      </c>
      <c r="C21" s="238">
        <f>Rozpočet!I110</f>
        <v>0</v>
      </c>
      <c r="D21" s="238">
        <f>Rozpočet!K110</f>
        <v>0</v>
      </c>
      <c r="E21" s="1">
        <f>C21+D21</f>
        <v>0</v>
      </c>
      <c r="F21" s="39">
        <f>Rozpočet!G110</f>
        <v>0</v>
      </c>
    </row>
    <row r="22" spans="1:6" ht="13.5" thickBot="1">
      <c r="A22" s="40"/>
      <c r="B22" s="54"/>
      <c r="C22" s="54"/>
      <c r="D22" s="54"/>
      <c r="E22" s="1"/>
      <c r="F22" s="39"/>
    </row>
    <row r="23" spans="1:6" ht="13.5" thickTop="1">
      <c r="A23" s="55"/>
      <c r="B23" s="56" t="s">
        <v>27</v>
      </c>
      <c r="C23" s="58">
        <f>SUM(C10:C22)</f>
        <v>0</v>
      </c>
      <c r="D23" s="59">
        <f>SUM(D10:D22)</f>
        <v>0</v>
      </c>
      <c r="E23" s="58">
        <f>SUM(E10:E22)</f>
        <v>0</v>
      </c>
      <c r="F23" s="59">
        <f>SUM(F10:F22)</f>
        <v>4.857143929999999</v>
      </c>
    </row>
  </sheetData>
  <sheetProtection/>
  <mergeCells count="3">
    <mergeCell ref="B3:E3"/>
    <mergeCell ref="B5:E5"/>
    <mergeCell ref="B6:E6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0" fitToWidth="1" horizontalDpi="200" verticalDpi="200" orientation="landscape" paperSize="9" r:id="rId1"/>
  <headerFooter alignWithMargins="0"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K206"/>
  <sheetViews>
    <sheetView zoomScalePageLayoutView="0" workbookViewId="0" topLeftCell="A169">
      <selection activeCell="J188" sqref="J188:J207"/>
    </sheetView>
  </sheetViews>
  <sheetFormatPr defaultColWidth="9.00390625" defaultRowHeight="12.75"/>
  <cols>
    <col min="1" max="1" width="5.25390625" style="0" customWidth="1"/>
    <col min="2" max="2" width="12.625" style="0" customWidth="1"/>
    <col min="3" max="3" width="46.125" style="0" customWidth="1"/>
    <col min="5" max="5" width="13.375" style="0" customWidth="1"/>
    <col min="6" max="6" width="12.75390625" style="0" customWidth="1"/>
    <col min="7" max="7" width="12.00390625" style="0" customWidth="1"/>
    <col min="8" max="8" width="15.25390625" style="0" customWidth="1"/>
    <col min="9" max="9" width="13.00390625" style="0" customWidth="1"/>
    <col min="10" max="10" width="13.875" style="0" customWidth="1"/>
    <col min="11" max="11" width="13.75390625" style="0" customWidth="1"/>
  </cols>
  <sheetData>
    <row r="1" ht="12.75">
      <c r="C1" s="65" t="s">
        <v>38</v>
      </c>
    </row>
    <row r="2" spans="1:11" ht="12.75">
      <c r="A2" s="5" t="s">
        <v>31</v>
      </c>
      <c r="B2" s="5"/>
      <c r="C2" s="6" t="str">
        <f>+Rozpočet!C2</f>
        <v>Prodejna "ZOO-EXOTIC",Nám.Minoritů,Krnov</v>
      </c>
      <c r="D2" s="7"/>
      <c r="E2" s="7"/>
      <c r="F2" s="6"/>
      <c r="G2" s="8" t="s">
        <v>29</v>
      </c>
      <c r="H2" s="107" t="str">
        <f>+Rozpočet!H2</f>
        <v>2820</v>
      </c>
      <c r="I2" s="107"/>
      <c r="J2" s="107"/>
      <c r="K2" s="107"/>
    </row>
    <row r="3" spans="1:11" ht="12.75">
      <c r="A3" s="5" t="s">
        <v>28</v>
      </c>
      <c r="B3" s="5"/>
      <c r="C3" s="9" t="str">
        <f>+Rozpočet!C3</f>
        <v>Výměna výplní vč.vstupních dveří</v>
      </c>
      <c r="D3" s="7"/>
      <c r="E3" s="7"/>
      <c r="F3" s="6"/>
      <c r="G3" s="8" t="s">
        <v>30</v>
      </c>
      <c r="H3" s="108" t="str">
        <f>+Rozpočet!H3</f>
        <v>Prodejna ZOO-Exotic</v>
      </c>
      <c r="I3" s="108"/>
      <c r="J3" s="108"/>
      <c r="K3" s="108"/>
    </row>
    <row r="4" spans="1:7" ht="13.5" thickBot="1">
      <c r="A4" s="5" t="s">
        <v>1</v>
      </c>
      <c r="B4" s="5"/>
      <c r="C4" s="10">
        <f>+Rozpočet!C4</f>
        <v>42356</v>
      </c>
      <c r="D4" s="5"/>
      <c r="E4" s="5" t="s">
        <v>2</v>
      </c>
      <c r="F4" s="11"/>
      <c r="G4" s="12">
        <f>+Rozpočet!G4</f>
        <v>42356</v>
      </c>
    </row>
    <row r="5" spans="1:11" ht="12.75">
      <c r="A5" s="13" t="s">
        <v>3</v>
      </c>
      <c r="B5" s="14"/>
      <c r="C5" s="14"/>
      <c r="D5" s="15"/>
      <c r="E5" s="15"/>
      <c r="F5" s="16"/>
      <c r="G5" s="17"/>
      <c r="H5" s="18" t="s">
        <v>4</v>
      </c>
      <c r="I5" s="18"/>
      <c r="J5" s="18"/>
      <c r="K5" s="19"/>
    </row>
    <row r="6" spans="1:11" ht="12.75">
      <c r="A6" s="20" t="s">
        <v>5</v>
      </c>
      <c r="B6" s="21" t="s">
        <v>6</v>
      </c>
      <c r="C6" s="21"/>
      <c r="D6" s="61" t="s">
        <v>32</v>
      </c>
      <c r="E6" s="62" t="s">
        <v>33</v>
      </c>
      <c r="F6" s="60" t="s">
        <v>34</v>
      </c>
      <c r="G6" s="22" t="s">
        <v>8</v>
      </c>
      <c r="H6" s="23" t="s">
        <v>9</v>
      </c>
      <c r="I6" s="24"/>
      <c r="J6" s="23" t="s">
        <v>10</v>
      </c>
      <c r="K6" s="25"/>
    </row>
    <row r="7" spans="1:11" ht="12.75">
      <c r="A7" s="26" t="s">
        <v>11</v>
      </c>
      <c r="B7" s="27" t="s">
        <v>12</v>
      </c>
      <c r="C7" s="27" t="s">
        <v>13</v>
      </c>
      <c r="D7" s="27" t="s">
        <v>14</v>
      </c>
      <c r="E7" s="63"/>
      <c r="F7" s="28" t="s">
        <v>15</v>
      </c>
      <c r="G7" s="29" t="s">
        <v>15</v>
      </c>
      <c r="H7" s="27" t="s">
        <v>7</v>
      </c>
      <c r="I7" s="27" t="s">
        <v>18</v>
      </c>
      <c r="J7" s="27" t="s">
        <v>7</v>
      </c>
      <c r="K7" s="30" t="s">
        <v>18</v>
      </c>
    </row>
    <row r="8" spans="1:11" ht="13.5" thickBot="1">
      <c r="A8" s="31"/>
      <c r="B8" s="32">
        <v>1</v>
      </c>
      <c r="C8" s="32">
        <v>2</v>
      </c>
      <c r="D8" s="33">
        <v>3</v>
      </c>
      <c r="E8" s="33">
        <v>4</v>
      </c>
      <c r="F8" s="34">
        <v>5</v>
      </c>
      <c r="G8" s="34">
        <v>6</v>
      </c>
      <c r="H8" s="34">
        <v>7</v>
      </c>
      <c r="I8" s="34">
        <v>8</v>
      </c>
      <c r="J8" s="34">
        <v>9</v>
      </c>
      <c r="K8" s="35">
        <v>10</v>
      </c>
    </row>
    <row r="9" spans="6:7" ht="12.75">
      <c r="F9" s="66"/>
      <c r="G9" s="66"/>
    </row>
    <row r="10" spans="2:3" ht="15">
      <c r="B10" s="220" t="s">
        <v>88</v>
      </c>
      <c r="C10" s="220" t="s">
        <v>89</v>
      </c>
    </row>
    <row r="12" spans="1:11" ht="12.75">
      <c r="A12" s="221">
        <v>1</v>
      </c>
      <c r="B12" s="222" t="s">
        <v>90</v>
      </c>
      <c r="C12" s="223" t="s">
        <v>91</v>
      </c>
      <c r="D12" s="224" t="s">
        <v>92</v>
      </c>
      <c r="E12" s="225">
        <v>89.84</v>
      </c>
      <c r="F12" s="226">
        <v>0.00431</v>
      </c>
      <c r="G12" s="227">
        <f>E12*F12</f>
        <v>0.38721039999999995</v>
      </c>
      <c r="I12" s="229"/>
      <c r="J12" s="228"/>
      <c r="K12" s="229"/>
    </row>
    <row r="13" spans="3:11" ht="12.75">
      <c r="C13" s="232" t="s">
        <v>93</v>
      </c>
      <c r="E13" s="225">
        <v>8.28</v>
      </c>
      <c r="G13" s="227"/>
      <c r="I13" s="229"/>
      <c r="K13" s="229"/>
    </row>
    <row r="14" spans="3:11" ht="12.75">
      <c r="C14" s="232" t="s">
        <v>94</v>
      </c>
      <c r="E14" s="225">
        <v>6.26</v>
      </c>
      <c r="G14" s="227"/>
      <c r="I14" s="229"/>
      <c r="K14" s="229"/>
    </row>
    <row r="15" spans="3:11" ht="12.75">
      <c r="C15" s="232" t="s">
        <v>95</v>
      </c>
      <c r="E15" s="225">
        <v>48.96</v>
      </c>
      <c r="G15" s="227"/>
      <c r="I15" s="229"/>
      <c r="K15" s="229"/>
    </row>
    <row r="16" spans="3:11" ht="12.75">
      <c r="C16" s="232" t="s">
        <v>96</v>
      </c>
      <c r="E16" s="225">
        <v>18.12</v>
      </c>
      <c r="G16" s="227"/>
      <c r="I16" s="229"/>
      <c r="K16" s="229"/>
    </row>
    <row r="17" spans="3:11" ht="12.75">
      <c r="C17" s="232" t="s">
        <v>97</v>
      </c>
      <c r="E17" s="225">
        <v>8.22</v>
      </c>
      <c r="G17" s="227"/>
      <c r="I17" s="229"/>
      <c r="K17" s="229"/>
    </row>
    <row r="18" spans="1:11" ht="12.75">
      <c r="A18" s="221">
        <v>2</v>
      </c>
      <c r="B18" s="222" t="s">
        <v>98</v>
      </c>
      <c r="C18" s="223" t="s">
        <v>99</v>
      </c>
      <c r="D18" s="224" t="s">
        <v>100</v>
      </c>
      <c r="E18" s="225">
        <v>25.138</v>
      </c>
      <c r="F18" s="226">
        <v>0.05534</v>
      </c>
      <c r="G18" s="227">
        <f>E18*F18</f>
        <v>1.39113692</v>
      </c>
      <c r="I18" s="229"/>
      <c r="J18" s="228"/>
      <c r="K18" s="229"/>
    </row>
    <row r="19" spans="3:11" ht="12.75">
      <c r="C19" s="232" t="s">
        <v>101</v>
      </c>
      <c r="E19" s="225">
        <v>0</v>
      </c>
      <c r="G19" s="227"/>
      <c r="I19" s="229"/>
      <c r="K19" s="229"/>
    </row>
    <row r="20" spans="3:11" ht="12.75">
      <c r="C20" s="232" t="s">
        <v>102</v>
      </c>
      <c r="E20" s="225">
        <v>1.785</v>
      </c>
      <c r="G20" s="227"/>
      <c r="I20" s="229"/>
      <c r="K20" s="229"/>
    </row>
    <row r="21" spans="3:11" ht="12.75">
      <c r="C21" s="232" t="s">
        <v>103</v>
      </c>
      <c r="E21" s="225">
        <v>0.59</v>
      </c>
      <c r="G21" s="227"/>
      <c r="I21" s="229"/>
      <c r="K21" s="229"/>
    </row>
    <row r="22" spans="3:11" ht="12.75">
      <c r="C22" s="232" t="s">
        <v>104</v>
      </c>
      <c r="E22" s="225">
        <v>0.625</v>
      </c>
      <c r="G22" s="227"/>
      <c r="I22" s="229"/>
      <c r="K22" s="229"/>
    </row>
    <row r="23" spans="3:11" ht="12.75">
      <c r="C23" s="232" t="s">
        <v>105</v>
      </c>
      <c r="E23" s="225">
        <v>11.2275</v>
      </c>
      <c r="G23" s="227"/>
      <c r="I23" s="229"/>
      <c r="K23" s="229"/>
    </row>
    <row r="24" spans="3:11" ht="12.75">
      <c r="C24" s="232" t="s">
        <v>106</v>
      </c>
      <c r="E24" s="225">
        <v>6.8</v>
      </c>
      <c r="G24" s="227"/>
      <c r="I24" s="229"/>
      <c r="K24" s="229"/>
    </row>
    <row r="25" spans="3:11" ht="12.75">
      <c r="C25" s="232" t="s">
        <v>107</v>
      </c>
      <c r="E25" s="225">
        <v>4.11</v>
      </c>
      <c r="G25" s="227"/>
      <c r="I25" s="229"/>
      <c r="K25" s="229"/>
    </row>
    <row r="26" spans="1:11" ht="12.75">
      <c r="A26" s="221">
        <v>3</v>
      </c>
      <c r="B26" s="222" t="s">
        <v>108</v>
      </c>
      <c r="C26" s="223" t="s">
        <v>109</v>
      </c>
      <c r="D26" s="224" t="s">
        <v>100</v>
      </c>
      <c r="E26" s="225">
        <v>11.382</v>
      </c>
      <c r="F26" s="226">
        <v>0.04816</v>
      </c>
      <c r="G26" s="227">
        <f>E26*F26</f>
        <v>0.54815712</v>
      </c>
      <c r="I26" s="229"/>
      <c r="J26" s="228"/>
      <c r="K26" s="229"/>
    </row>
    <row r="27" spans="3:11" ht="12.75">
      <c r="C27" s="232" t="s">
        <v>110</v>
      </c>
      <c r="E27" s="225">
        <v>0</v>
      </c>
      <c r="G27" s="227"/>
      <c r="I27" s="229"/>
      <c r="K27" s="229"/>
    </row>
    <row r="28" spans="3:11" ht="12.75">
      <c r="C28" s="232" t="s">
        <v>111</v>
      </c>
      <c r="E28" s="225">
        <v>1.428</v>
      </c>
      <c r="G28" s="227"/>
      <c r="I28" s="229"/>
      <c r="K28" s="229"/>
    </row>
    <row r="29" spans="3:11" ht="12.75">
      <c r="C29" s="232" t="s">
        <v>112</v>
      </c>
      <c r="E29" s="225">
        <v>0.472</v>
      </c>
      <c r="G29" s="227"/>
      <c r="I29" s="229"/>
      <c r="K29" s="229"/>
    </row>
    <row r="30" spans="3:11" ht="12.75">
      <c r="C30" s="232" t="s">
        <v>113</v>
      </c>
      <c r="E30" s="225">
        <v>0.5</v>
      </c>
      <c r="G30" s="227"/>
      <c r="I30" s="229"/>
      <c r="K30" s="229"/>
    </row>
    <row r="31" spans="3:11" ht="12.75">
      <c r="C31" s="232" t="s">
        <v>114</v>
      </c>
      <c r="E31" s="225">
        <v>8.982</v>
      </c>
      <c r="G31" s="227"/>
      <c r="I31" s="229"/>
      <c r="K31" s="229"/>
    </row>
    <row r="32" spans="1:11" ht="12.75">
      <c r="A32" s="221">
        <v>4</v>
      </c>
      <c r="B32" s="222" t="s">
        <v>115</v>
      </c>
      <c r="C32" s="223" t="s">
        <v>116</v>
      </c>
      <c r="D32" s="224" t="s">
        <v>100</v>
      </c>
      <c r="E32" s="225">
        <v>11.382</v>
      </c>
      <c r="F32" s="226">
        <v>0.00271</v>
      </c>
      <c r="G32" s="227">
        <f>E32*F32</f>
        <v>0.03084522</v>
      </c>
      <c r="I32" s="229"/>
      <c r="J32" s="228"/>
      <c r="K32" s="229"/>
    </row>
    <row r="33" spans="3:11" ht="12.75">
      <c r="C33" s="232" t="s">
        <v>110</v>
      </c>
      <c r="E33" s="225">
        <v>0</v>
      </c>
      <c r="G33" s="227"/>
      <c r="I33" s="229"/>
      <c r="K33" s="229"/>
    </row>
    <row r="34" spans="3:11" ht="12.75">
      <c r="C34" s="232" t="s">
        <v>111</v>
      </c>
      <c r="E34" s="225">
        <v>1.428</v>
      </c>
      <c r="G34" s="227"/>
      <c r="I34" s="229"/>
      <c r="K34" s="229"/>
    </row>
    <row r="35" spans="3:11" ht="12.75">
      <c r="C35" s="232" t="s">
        <v>112</v>
      </c>
      <c r="E35" s="225">
        <v>0.472</v>
      </c>
      <c r="G35" s="227"/>
      <c r="I35" s="229"/>
      <c r="K35" s="229"/>
    </row>
    <row r="36" spans="3:11" ht="12.75">
      <c r="C36" s="232" t="s">
        <v>113</v>
      </c>
      <c r="E36" s="225">
        <v>0.5</v>
      </c>
      <c r="G36" s="227"/>
      <c r="I36" s="229"/>
      <c r="K36" s="229"/>
    </row>
    <row r="37" spans="3:11" ht="12.75">
      <c r="C37" s="232" t="s">
        <v>114</v>
      </c>
      <c r="E37" s="225">
        <v>8.982</v>
      </c>
      <c r="G37" s="227"/>
      <c r="I37" s="229"/>
      <c r="K37" s="229"/>
    </row>
    <row r="38" spans="1:11" ht="12.75">
      <c r="A38" s="221">
        <v>5</v>
      </c>
      <c r="B38" s="222" t="s">
        <v>117</v>
      </c>
      <c r="C38" s="223" t="s">
        <v>118</v>
      </c>
      <c r="D38" s="224" t="s">
        <v>100</v>
      </c>
      <c r="E38" s="225">
        <v>29.457</v>
      </c>
      <c r="F38" s="226">
        <v>0.00012</v>
      </c>
      <c r="G38" s="227">
        <f>E38*F38</f>
        <v>0.00353484</v>
      </c>
      <c r="I38" s="229"/>
      <c r="J38" s="228"/>
      <c r="K38" s="229"/>
    </row>
    <row r="39" spans="3:11" ht="12.75">
      <c r="C39" s="232" t="s">
        <v>119</v>
      </c>
      <c r="E39" s="225">
        <v>1.71</v>
      </c>
      <c r="G39" s="227"/>
      <c r="I39" s="229"/>
      <c r="K39" s="229"/>
    </row>
    <row r="40" spans="3:11" ht="12.75">
      <c r="C40" s="232" t="s">
        <v>120</v>
      </c>
      <c r="E40" s="225">
        <v>0.528</v>
      </c>
      <c r="G40" s="227"/>
      <c r="I40" s="229"/>
      <c r="K40" s="229"/>
    </row>
    <row r="41" spans="3:11" ht="12.75">
      <c r="C41" s="232" t="s">
        <v>121</v>
      </c>
      <c r="E41" s="225">
        <v>0.68</v>
      </c>
      <c r="G41" s="227"/>
      <c r="I41" s="229"/>
      <c r="K41" s="229"/>
    </row>
    <row r="42" spans="3:11" ht="12.75">
      <c r="C42" s="232" t="s">
        <v>122</v>
      </c>
      <c r="E42" s="225">
        <v>9.1935</v>
      </c>
      <c r="G42" s="227"/>
      <c r="I42" s="229"/>
      <c r="K42" s="229"/>
    </row>
    <row r="43" spans="3:11" ht="12.75">
      <c r="C43" s="232" t="s">
        <v>123</v>
      </c>
      <c r="E43" s="225">
        <v>10.2604</v>
      </c>
      <c r="G43" s="227"/>
      <c r="I43" s="229"/>
      <c r="K43" s="229"/>
    </row>
    <row r="44" spans="3:11" ht="12.75">
      <c r="C44" s="232" t="s">
        <v>124</v>
      </c>
      <c r="E44" s="225">
        <v>7.0848</v>
      </c>
      <c r="G44" s="227"/>
      <c r="I44" s="229"/>
      <c r="K44" s="229"/>
    </row>
    <row r="45" spans="1:11" ht="12.75">
      <c r="A45" s="221">
        <v>6</v>
      </c>
      <c r="B45" s="222" t="s">
        <v>125</v>
      </c>
      <c r="C45" s="223" t="s">
        <v>126</v>
      </c>
      <c r="D45" s="224" t="s">
        <v>127</v>
      </c>
      <c r="E45" s="225">
        <v>0.878</v>
      </c>
      <c r="F45" s="226">
        <v>2.25634</v>
      </c>
      <c r="G45" s="227">
        <f>E45*F45</f>
        <v>1.9810665199999997</v>
      </c>
      <c r="I45" s="229"/>
      <c r="J45" s="228"/>
      <c r="K45" s="229"/>
    </row>
    <row r="46" spans="3:11" ht="12.75">
      <c r="C46" s="232" t="s">
        <v>128</v>
      </c>
      <c r="E46" s="225">
        <v>0.8775</v>
      </c>
      <c r="G46" s="227"/>
      <c r="I46" s="229"/>
      <c r="K46" s="229"/>
    </row>
    <row r="47" spans="1:11" ht="12.75">
      <c r="A47" s="221">
        <v>7</v>
      </c>
      <c r="B47" s="222" t="s">
        <v>129</v>
      </c>
      <c r="C47" s="223" t="s">
        <v>130</v>
      </c>
      <c r="D47" s="224" t="s">
        <v>100</v>
      </c>
      <c r="E47" s="225">
        <v>5.555</v>
      </c>
      <c r="F47" s="226">
        <v>0.042</v>
      </c>
      <c r="G47" s="227">
        <f>E47*F47</f>
        <v>0.23331</v>
      </c>
      <c r="I47" s="229"/>
      <c r="J47" s="228"/>
      <c r="K47" s="229"/>
    </row>
    <row r="48" spans="3:11" ht="12.75">
      <c r="C48" s="232" t="s">
        <v>131</v>
      </c>
      <c r="E48" s="225">
        <v>5.555</v>
      </c>
      <c r="G48" s="227"/>
      <c r="I48" s="229"/>
      <c r="K48" s="229"/>
    </row>
    <row r="49" spans="1:11" ht="12.75">
      <c r="A49" s="221">
        <v>8</v>
      </c>
      <c r="B49" s="222" t="s">
        <v>132</v>
      </c>
      <c r="C49" s="223" t="s">
        <v>133</v>
      </c>
      <c r="D49" s="224" t="s">
        <v>134</v>
      </c>
      <c r="E49" s="225">
        <v>91.48</v>
      </c>
      <c r="F49" s="226">
        <v>0</v>
      </c>
      <c r="G49" s="227">
        <f>E49*F49</f>
        <v>0</v>
      </c>
      <c r="I49" s="229"/>
      <c r="J49" s="228"/>
      <c r="K49" s="229"/>
    </row>
    <row r="50" spans="3:11" ht="12.75">
      <c r="C50" s="232" t="s">
        <v>135</v>
      </c>
      <c r="E50" s="225">
        <v>0</v>
      </c>
      <c r="G50" s="227"/>
      <c r="I50" s="229"/>
      <c r="K50" s="229"/>
    </row>
    <row r="51" spans="3:11" ht="12.75">
      <c r="C51" s="232" t="s">
        <v>136</v>
      </c>
      <c r="E51" s="225">
        <v>8.22</v>
      </c>
      <c r="G51" s="227"/>
      <c r="I51" s="229"/>
      <c r="K51" s="229"/>
    </row>
    <row r="52" spans="3:11" ht="12.75">
      <c r="C52" s="232" t="s">
        <v>137</v>
      </c>
      <c r="E52" s="225">
        <v>0</v>
      </c>
      <c r="G52" s="227"/>
      <c r="I52" s="229"/>
      <c r="K52" s="229"/>
    </row>
    <row r="53" spans="3:11" ht="12.75">
      <c r="C53" s="232" t="s">
        <v>138</v>
      </c>
      <c r="E53" s="225">
        <v>19.72</v>
      </c>
      <c r="G53" s="227"/>
      <c r="I53" s="229"/>
      <c r="K53" s="229"/>
    </row>
    <row r="54" spans="3:11" ht="12.75">
      <c r="C54" s="232" t="s">
        <v>139</v>
      </c>
      <c r="E54" s="225">
        <v>0</v>
      </c>
      <c r="G54" s="227"/>
      <c r="I54" s="229"/>
      <c r="K54" s="229"/>
    </row>
    <row r="55" spans="3:11" ht="12.75">
      <c r="C55" s="232" t="s">
        <v>140</v>
      </c>
      <c r="E55" s="225">
        <v>10.88</v>
      </c>
      <c r="G55" s="227"/>
      <c r="I55" s="229"/>
      <c r="K55" s="229"/>
    </row>
    <row r="56" spans="3:11" ht="12.75">
      <c r="C56" s="232" t="s">
        <v>141</v>
      </c>
      <c r="E56" s="225">
        <v>0</v>
      </c>
      <c r="G56" s="227"/>
      <c r="I56" s="229"/>
      <c r="K56" s="229"/>
    </row>
    <row r="57" spans="3:11" ht="12.75">
      <c r="C57" s="232" t="s">
        <v>142</v>
      </c>
      <c r="E57" s="225">
        <v>21.76</v>
      </c>
      <c r="G57" s="227"/>
      <c r="I57" s="229"/>
      <c r="K57" s="229"/>
    </row>
    <row r="58" spans="3:11" ht="12.75">
      <c r="C58" s="232" t="s">
        <v>143</v>
      </c>
      <c r="E58" s="225">
        <v>0</v>
      </c>
      <c r="G58" s="227"/>
      <c r="I58" s="229"/>
      <c r="K58" s="229"/>
    </row>
    <row r="59" spans="3:11" ht="12.75">
      <c r="C59" s="232" t="s">
        <v>144</v>
      </c>
      <c r="E59" s="225">
        <v>5.44</v>
      </c>
      <c r="G59" s="227"/>
      <c r="I59" s="229"/>
      <c r="K59" s="229"/>
    </row>
    <row r="60" spans="3:11" ht="12.75">
      <c r="C60" s="232" t="s">
        <v>145</v>
      </c>
      <c r="E60" s="225">
        <v>0</v>
      </c>
      <c r="G60" s="227"/>
      <c r="I60" s="229"/>
      <c r="K60" s="229"/>
    </row>
    <row r="61" spans="3:11" ht="12.75">
      <c r="C61" s="232" t="s">
        <v>140</v>
      </c>
      <c r="E61" s="225">
        <v>10.88</v>
      </c>
      <c r="G61" s="227"/>
      <c r="I61" s="229"/>
      <c r="K61" s="229"/>
    </row>
    <row r="62" spans="3:11" ht="12.75">
      <c r="C62" s="232" t="s">
        <v>146</v>
      </c>
      <c r="E62" s="225">
        <v>0</v>
      </c>
      <c r="G62" s="227"/>
      <c r="I62" s="229"/>
      <c r="K62" s="229"/>
    </row>
    <row r="63" spans="3:11" ht="12.75">
      <c r="C63" s="232" t="s">
        <v>93</v>
      </c>
      <c r="E63" s="225">
        <v>8.28</v>
      </c>
      <c r="G63" s="227"/>
      <c r="I63" s="229"/>
      <c r="K63" s="229"/>
    </row>
    <row r="64" spans="3:11" ht="12.75">
      <c r="C64" s="232" t="s">
        <v>147</v>
      </c>
      <c r="E64" s="225">
        <v>0</v>
      </c>
      <c r="G64" s="227"/>
      <c r="I64" s="229"/>
      <c r="K64" s="229"/>
    </row>
    <row r="65" spans="3:11" ht="12.75">
      <c r="C65" s="232" t="s">
        <v>148</v>
      </c>
      <c r="E65" s="225">
        <v>3</v>
      </c>
      <c r="G65" s="227"/>
      <c r="I65" s="229"/>
      <c r="K65" s="229"/>
    </row>
    <row r="66" spans="3:11" ht="12.75">
      <c r="C66" s="232" t="s">
        <v>149</v>
      </c>
      <c r="E66" s="225">
        <v>0</v>
      </c>
      <c r="G66" s="227"/>
      <c r="I66" s="229"/>
      <c r="K66" s="229"/>
    </row>
    <row r="67" spans="3:11" ht="12.75">
      <c r="C67" s="232" t="s">
        <v>150</v>
      </c>
      <c r="E67" s="225">
        <v>3.3</v>
      </c>
      <c r="G67" s="227"/>
      <c r="I67" s="229"/>
      <c r="K67" s="229"/>
    </row>
    <row r="68" spans="1:11" ht="12.75">
      <c r="A68" s="221">
        <v>9</v>
      </c>
      <c r="B68" s="222" t="s">
        <v>151</v>
      </c>
      <c r="C68" s="223" t="s">
        <v>152</v>
      </c>
      <c r="D68" s="224" t="s">
        <v>153</v>
      </c>
      <c r="E68" s="225">
        <v>4</v>
      </c>
      <c r="F68" s="226">
        <v>0.00058</v>
      </c>
      <c r="G68" s="227">
        <f>E68*F68</f>
        <v>0.00232</v>
      </c>
      <c r="I68" s="229"/>
      <c r="J68" s="228"/>
      <c r="K68" s="229"/>
    </row>
    <row r="69" spans="3:11" ht="12.75">
      <c r="C69" s="232" t="s">
        <v>154</v>
      </c>
      <c r="E69" s="225">
        <v>4</v>
      </c>
      <c r="G69" s="227"/>
      <c r="I69" s="229"/>
      <c r="K69" s="229"/>
    </row>
    <row r="70" spans="1:11" ht="12.75">
      <c r="A70" s="221">
        <v>10</v>
      </c>
      <c r="B70" s="222" t="s">
        <v>155</v>
      </c>
      <c r="C70" s="223" t="s">
        <v>156</v>
      </c>
      <c r="D70" s="224" t="s">
        <v>153</v>
      </c>
      <c r="E70" s="225">
        <v>9</v>
      </c>
      <c r="F70" s="226">
        <v>0.00096</v>
      </c>
      <c r="G70" s="227">
        <f>E70*F70</f>
        <v>0.00864</v>
      </c>
      <c r="I70" s="229"/>
      <c r="J70" s="228"/>
      <c r="K70" s="229"/>
    </row>
    <row r="71" spans="3:11" ht="12.75">
      <c r="C71" s="232" t="s">
        <v>157</v>
      </c>
      <c r="E71" s="225">
        <v>9</v>
      </c>
      <c r="G71" s="227"/>
      <c r="I71" s="229"/>
      <c r="K71" s="229"/>
    </row>
    <row r="72" spans="1:11" ht="12.75">
      <c r="A72" s="221">
        <v>11</v>
      </c>
      <c r="B72" s="222" t="s">
        <v>158</v>
      </c>
      <c r="C72" s="223" t="s">
        <v>159</v>
      </c>
      <c r="D72" s="224" t="s">
        <v>153</v>
      </c>
      <c r="E72" s="225">
        <v>2</v>
      </c>
      <c r="F72" s="226">
        <v>0.00128</v>
      </c>
      <c r="G72" s="227">
        <f>E72*F72</f>
        <v>0.00256</v>
      </c>
      <c r="I72" s="229"/>
      <c r="J72" s="228"/>
      <c r="K72" s="229"/>
    </row>
    <row r="73" spans="3:11" ht="12.75">
      <c r="C73" s="232" t="s">
        <v>160</v>
      </c>
      <c r="E73" s="225">
        <v>2</v>
      </c>
      <c r="G73" s="227"/>
      <c r="I73" s="229"/>
      <c r="K73" s="229"/>
    </row>
    <row r="74" spans="1:11" ht="12.75">
      <c r="A74" s="221">
        <v>12</v>
      </c>
      <c r="B74" s="222" t="s">
        <v>161</v>
      </c>
      <c r="C74" s="223" t="s">
        <v>162</v>
      </c>
      <c r="D74" s="224" t="s">
        <v>153</v>
      </c>
      <c r="E74" s="225">
        <v>1</v>
      </c>
      <c r="F74" s="226">
        <v>0.00134</v>
      </c>
      <c r="G74" s="227">
        <f>E74*F74</f>
        <v>0.00134</v>
      </c>
      <c r="I74" s="229"/>
      <c r="J74" s="228"/>
      <c r="K74" s="229"/>
    </row>
    <row r="76" spans="2:3" ht="15">
      <c r="B76" s="220" t="s">
        <v>163</v>
      </c>
      <c r="C76" s="220" t="s">
        <v>164</v>
      </c>
    </row>
    <row r="78" spans="1:11" ht="12.75">
      <c r="A78" s="221">
        <v>1</v>
      </c>
      <c r="B78" s="222" t="s">
        <v>165</v>
      </c>
      <c r="C78" s="223" t="s">
        <v>166</v>
      </c>
      <c r="D78" s="224" t="s">
        <v>167</v>
      </c>
      <c r="E78" s="225">
        <v>1</v>
      </c>
      <c r="F78" s="226">
        <v>0</v>
      </c>
      <c r="G78" s="227">
        <f>E78*F78</f>
        <v>0</v>
      </c>
      <c r="I78" s="229"/>
      <c r="J78" s="228"/>
      <c r="K78" s="229"/>
    </row>
    <row r="80" spans="2:3" ht="15">
      <c r="B80" s="220" t="s">
        <v>168</v>
      </c>
      <c r="C80" s="220" t="s">
        <v>169</v>
      </c>
    </row>
    <row r="82" spans="1:11" ht="12.75">
      <c r="A82" s="221">
        <v>1</v>
      </c>
      <c r="B82" s="222" t="s">
        <v>170</v>
      </c>
      <c r="C82" s="223" t="s">
        <v>171</v>
      </c>
      <c r="D82" s="224" t="s">
        <v>92</v>
      </c>
      <c r="E82" s="225">
        <v>6.59</v>
      </c>
      <c r="F82" s="226">
        <v>0.00064</v>
      </c>
      <c r="G82" s="227">
        <f>E82*F82</f>
        <v>0.0042176</v>
      </c>
      <c r="I82" s="229"/>
      <c r="J82" s="228"/>
      <c r="K82" s="229"/>
    </row>
    <row r="83" spans="3:11" ht="12.75">
      <c r="C83" s="232" t="s">
        <v>172</v>
      </c>
      <c r="E83" s="225">
        <v>6.59</v>
      </c>
      <c r="G83" s="227"/>
      <c r="I83" s="229"/>
      <c r="K83" s="229"/>
    </row>
    <row r="84" spans="1:11" ht="12.75">
      <c r="A84" s="221">
        <v>2</v>
      </c>
      <c r="B84" s="222" t="s">
        <v>173</v>
      </c>
      <c r="C84" s="223" t="s">
        <v>174</v>
      </c>
      <c r="D84" s="224" t="s">
        <v>92</v>
      </c>
      <c r="E84" s="225">
        <v>6.59</v>
      </c>
      <c r="F84" s="226">
        <v>0.00135</v>
      </c>
      <c r="G84" s="227" t="str">
        <f>FIXED(E84*F84,3,TRUE)</f>
        <v>0,009</v>
      </c>
      <c r="I84" s="229"/>
      <c r="J84" s="228"/>
      <c r="K84" s="229"/>
    </row>
    <row r="85" spans="3:11" ht="12.75">
      <c r="C85" s="232" t="s">
        <v>175</v>
      </c>
      <c r="E85" s="225">
        <v>6.59</v>
      </c>
      <c r="G85" s="227"/>
      <c r="I85" s="229"/>
      <c r="K85" s="229"/>
    </row>
    <row r="86" spans="1:11" ht="12.75">
      <c r="A86" s="221">
        <v>3</v>
      </c>
      <c r="B86" s="222" t="s">
        <v>176</v>
      </c>
      <c r="C86" s="223" t="s">
        <v>177</v>
      </c>
      <c r="D86" s="224" t="s">
        <v>178</v>
      </c>
      <c r="E86" s="225">
        <v>1.52</v>
      </c>
      <c r="F86" s="226">
        <v>0</v>
      </c>
      <c r="G86" s="227">
        <f>E86*F86</f>
        <v>0</v>
      </c>
      <c r="I86" s="229"/>
      <c r="J86" s="228"/>
      <c r="K86" s="229"/>
    </row>
    <row r="88" spans="2:3" ht="15">
      <c r="B88" s="220" t="s">
        <v>179</v>
      </c>
      <c r="C88" s="220" t="s">
        <v>180</v>
      </c>
    </row>
    <row r="90" spans="1:11" ht="12.75">
      <c r="A90" s="221">
        <v>1</v>
      </c>
      <c r="B90" s="222" t="s">
        <v>181</v>
      </c>
      <c r="C90" s="223" t="s">
        <v>182</v>
      </c>
      <c r="D90" s="224" t="s">
        <v>100</v>
      </c>
      <c r="E90" s="225">
        <v>14.35</v>
      </c>
      <c r="F90" s="226">
        <v>0.033</v>
      </c>
      <c r="G90" s="227" t="str">
        <f>FIXED(E90*F90,3,TRUE)</f>
        <v>0,474</v>
      </c>
      <c r="I90" s="229"/>
      <c r="J90" s="228"/>
      <c r="K90" s="229"/>
    </row>
    <row r="91" spans="3:11" ht="12.75">
      <c r="C91" s="232" t="s">
        <v>183</v>
      </c>
      <c r="E91" s="225">
        <v>0</v>
      </c>
      <c r="G91" s="227"/>
      <c r="I91" s="229"/>
      <c r="K91" s="229"/>
    </row>
    <row r="92" spans="3:11" ht="12.75">
      <c r="C92" s="232" t="s">
        <v>184</v>
      </c>
      <c r="E92" s="225">
        <v>8.9464</v>
      </c>
      <c r="G92" s="227"/>
      <c r="I92" s="229"/>
      <c r="K92" s="229"/>
    </row>
    <row r="93" spans="3:11" ht="12.75">
      <c r="C93" s="232" t="s">
        <v>185</v>
      </c>
      <c r="E93" s="225">
        <v>0</v>
      </c>
      <c r="G93" s="227"/>
      <c r="I93" s="229"/>
      <c r="K93" s="229"/>
    </row>
    <row r="94" spans="3:11" ht="12.75">
      <c r="C94" s="232" t="s">
        <v>186</v>
      </c>
      <c r="E94" s="225">
        <v>5.4036</v>
      </c>
      <c r="G94" s="227"/>
      <c r="I94" s="229"/>
      <c r="K94" s="229"/>
    </row>
    <row r="95" spans="1:11" ht="12.75">
      <c r="A95" s="221">
        <v>2</v>
      </c>
      <c r="B95" s="222" t="s">
        <v>187</v>
      </c>
      <c r="C95" s="223" t="s">
        <v>188</v>
      </c>
      <c r="D95" s="224" t="s">
        <v>100</v>
      </c>
      <c r="E95" s="225">
        <v>9.047</v>
      </c>
      <c r="F95" s="226">
        <v>0.00038</v>
      </c>
      <c r="G95" s="227">
        <f>E95*F95</f>
        <v>0.0034378600000000005</v>
      </c>
      <c r="I95" s="229"/>
      <c r="J95" s="228"/>
      <c r="K95" s="229"/>
    </row>
    <row r="96" spans="3:11" ht="12.75">
      <c r="C96" s="232" t="s">
        <v>119</v>
      </c>
      <c r="E96" s="225">
        <v>1.71</v>
      </c>
      <c r="G96" s="227"/>
      <c r="I96" s="229"/>
      <c r="K96" s="229"/>
    </row>
    <row r="97" spans="3:11" ht="12.75">
      <c r="C97" s="232" t="s">
        <v>120</v>
      </c>
      <c r="E97" s="225">
        <v>0.528</v>
      </c>
      <c r="G97" s="227"/>
      <c r="I97" s="229"/>
      <c r="K97" s="229"/>
    </row>
    <row r="98" spans="3:11" ht="12.75">
      <c r="C98" s="232" t="s">
        <v>121</v>
      </c>
      <c r="E98" s="225">
        <v>0.68</v>
      </c>
      <c r="G98" s="227"/>
      <c r="I98" s="229"/>
      <c r="K98" s="229"/>
    </row>
    <row r="99" spans="3:11" ht="12.75">
      <c r="C99" s="232" t="s">
        <v>189</v>
      </c>
      <c r="E99" s="225">
        <v>6.129</v>
      </c>
      <c r="G99" s="227"/>
      <c r="I99" s="229"/>
      <c r="K99" s="229"/>
    </row>
    <row r="100" spans="1:11" ht="12.75">
      <c r="A100" s="221">
        <v>3</v>
      </c>
      <c r="B100" s="222" t="s">
        <v>190</v>
      </c>
      <c r="C100" s="223" t="s">
        <v>191</v>
      </c>
      <c r="D100" s="224" t="s">
        <v>100</v>
      </c>
      <c r="E100" s="225">
        <v>9.047</v>
      </c>
      <c r="F100" s="226">
        <v>0</v>
      </c>
      <c r="G100" s="227" t="str">
        <f>FIXED(E100*F100,3,TRUE)</f>
        <v>0,000</v>
      </c>
      <c r="I100" s="229"/>
      <c r="J100" s="228"/>
      <c r="K100" s="229"/>
    </row>
    <row r="101" spans="3:11" ht="12.75">
      <c r="C101" s="232" t="s">
        <v>119</v>
      </c>
      <c r="E101" s="225">
        <v>1.71</v>
      </c>
      <c r="G101" s="227"/>
      <c r="I101" s="229"/>
      <c r="K101" s="229"/>
    </row>
    <row r="102" spans="3:11" ht="12.75">
      <c r="C102" s="232" t="s">
        <v>120</v>
      </c>
      <c r="E102" s="225">
        <v>0.528</v>
      </c>
      <c r="G102" s="227"/>
      <c r="I102" s="229"/>
      <c r="K102" s="229"/>
    </row>
    <row r="103" spans="3:11" ht="12.75">
      <c r="C103" s="232" t="s">
        <v>121</v>
      </c>
      <c r="E103" s="225">
        <v>0.68</v>
      </c>
      <c r="G103" s="227"/>
      <c r="I103" s="229"/>
      <c r="K103" s="229"/>
    </row>
    <row r="104" spans="3:11" ht="12.75">
      <c r="C104" s="232" t="s">
        <v>189</v>
      </c>
      <c r="E104" s="225">
        <v>6.129</v>
      </c>
      <c r="G104" s="227"/>
      <c r="I104" s="229"/>
      <c r="K104" s="229"/>
    </row>
    <row r="105" spans="1:11" ht="12.75">
      <c r="A105" s="221">
        <v>4</v>
      </c>
      <c r="B105" s="222" t="s">
        <v>192</v>
      </c>
      <c r="C105" s="223" t="s">
        <v>193</v>
      </c>
      <c r="D105" s="224" t="s">
        <v>178</v>
      </c>
      <c r="E105" s="225">
        <v>1.35</v>
      </c>
      <c r="F105" s="226">
        <v>0</v>
      </c>
      <c r="G105" s="227">
        <f>E105*F105</f>
        <v>0</v>
      </c>
      <c r="I105" s="229"/>
      <c r="J105" s="228"/>
      <c r="K105" s="229"/>
    </row>
    <row r="106" spans="1:11" ht="12.75">
      <c r="A106" s="221">
        <v>5</v>
      </c>
      <c r="B106" s="222" t="s">
        <v>165</v>
      </c>
      <c r="C106" s="223" t="s">
        <v>194</v>
      </c>
      <c r="D106" s="224" t="s">
        <v>195</v>
      </c>
      <c r="E106" s="225">
        <v>1</v>
      </c>
      <c r="F106" s="226">
        <v>0</v>
      </c>
      <c r="G106" s="227">
        <f>E106*F106</f>
        <v>0</v>
      </c>
      <c r="I106" s="229"/>
      <c r="J106" s="228"/>
      <c r="K106" s="229"/>
    </row>
    <row r="107" spans="1:11" ht="12.75">
      <c r="A107" s="221">
        <v>6</v>
      </c>
      <c r="B107" s="222" t="s">
        <v>165</v>
      </c>
      <c r="C107" s="223" t="s">
        <v>196</v>
      </c>
      <c r="D107" s="224" t="s">
        <v>195</v>
      </c>
      <c r="E107" s="225">
        <v>2</v>
      </c>
      <c r="F107" s="226">
        <v>0</v>
      </c>
      <c r="G107" s="227">
        <f>E107*F107</f>
        <v>0</v>
      </c>
      <c r="I107" s="229"/>
      <c r="J107" s="228"/>
      <c r="K107" s="229"/>
    </row>
    <row r="108" spans="1:11" ht="12.75">
      <c r="A108" s="221">
        <v>7</v>
      </c>
      <c r="B108" s="222" t="s">
        <v>165</v>
      </c>
      <c r="C108" s="223" t="s">
        <v>197</v>
      </c>
      <c r="D108" s="224" t="s">
        <v>195</v>
      </c>
      <c r="E108" s="225">
        <v>2</v>
      </c>
      <c r="F108" s="226">
        <v>0</v>
      </c>
      <c r="G108" s="227">
        <f>E108*F108</f>
        <v>0</v>
      </c>
      <c r="I108" s="229"/>
      <c r="J108" s="228"/>
      <c r="K108" s="229"/>
    </row>
    <row r="109" spans="1:11" ht="12.75">
      <c r="A109" s="221">
        <v>8</v>
      </c>
      <c r="B109" s="222" t="s">
        <v>165</v>
      </c>
      <c r="C109" s="223" t="s">
        <v>198</v>
      </c>
      <c r="D109" s="224" t="s">
        <v>195</v>
      </c>
      <c r="E109" s="225">
        <v>1</v>
      </c>
      <c r="F109" s="226">
        <v>0</v>
      </c>
      <c r="G109" s="227">
        <f>E109*F109</f>
        <v>0</v>
      </c>
      <c r="I109" s="229"/>
      <c r="J109" s="228"/>
      <c r="K109" s="229"/>
    </row>
    <row r="110" spans="1:11" ht="12.75">
      <c r="A110" s="221">
        <v>9</v>
      </c>
      <c r="B110" s="222" t="s">
        <v>165</v>
      </c>
      <c r="C110" s="223" t="s">
        <v>199</v>
      </c>
      <c r="D110" s="224" t="s">
        <v>195</v>
      </c>
      <c r="E110" s="225">
        <v>4</v>
      </c>
      <c r="F110" s="226">
        <v>0</v>
      </c>
      <c r="G110" s="227">
        <f>E110*F110</f>
        <v>0</v>
      </c>
      <c r="I110" s="229"/>
      <c r="J110" s="228"/>
      <c r="K110" s="229"/>
    </row>
    <row r="111" spans="1:11" ht="12.75">
      <c r="A111" s="221">
        <v>10</v>
      </c>
      <c r="B111" s="222" t="s">
        <v>165</v>
      </c>
      <c r="C111" s="223" t="s">
        <v>200</v>
      </c>
      <c r="D111" s="224" t="s">
        <v>195</v>
      </c>
      <c r="E111" s="225">
        <v>2</v>
      </c>
      <c r="F111" s="226">
        <v>0</v>
      </c>
      <c r="G111" s="227">
        <f>E111*F111</f>
        <v>0</v>
      </c>
      <c r="I111" s="229"/>
      <c r="J111" s="228"/>
      <c r="K111" s="229"/>
    </row>
    <row r="112" spans="1:11" ht="12.75">
      <c r="A112" s="221">
        <v>11</v>
      </c>
      <c r="B112" s="222" t="s">
        <v>165</v>
      </c>
      <c r="C112" s="223" t="s">
        <v>201</v>
      </c>
      <c r="D112" s="224" t="s">
        <v>195</v>
      </c>
      <c r="E112" s="225">
        <v>2</v>
      </c>
      <c r="F112" s="226">
        <v>0</v>
      </c>
      <c r="G112" s="227">
        <f>E112*F112</f>
        <v>0</v>
      </c>
      <c r="I112" s="229"/>
      <c r="J112" s="228"/>
      <c r="K112" s="229"/>
    </row>
    <row r="113" spans="1:11" ht="12.75">
      <c r="A113" s="221">
        <v>12</v>
      </c>
      <c r="B113" s="222" t="s">
        <v>165</v>
      </c>
      <c r="C113" s="223" t="s">
        <v>202</v>
      </c>
      <c r="D113" s="224" t="s">
        <v>195</v>
      </c>
      <c r="E113" s="225">
        <v>1</v>
      </c>
      <c r="F113" s="226">
        <v>0</v>
      </c>
      <c r="G113" s="227">
        <f>E113*F113</f>
        <v>0</v>
      </c>
      <c r="I113" s="229"/>
      <c r="J113" s="228"/>
      <c r="K113" s="229"/>
    </row>
    <row r="114" spans="1:11" ht="12.75">
      <c r="A114" s="221">
        <v>13</v>
      </c>
      <c r="B114" s="222" t="s">
        <v>165</v>
      </c>
      <c r="C114" s="223" t="s">
        <v>203</v>
      </c>
      <c r="D114" s="224" t="s">
        <v>195</v>
      </c>
      <c r="E114" s="225">
        <v>1</v>
      </c>
      <c r="F114" s="226">
        <v>0</v>
      </c>
      <c r="G114" s="227">
        <f>E114*F114</f>
        <v>0</v>
      </c>
      <c r="I114" s="229"/>
      <c r="J114" s="228"/>
      <c r="K114" s="229"/>
    </row>
    <row r="115" spans="1:11" ht="12.75">
      <c r="A115" s="221">
        <v>14</v>
      </c>
      <c r="B115" s="222" t="s">
        <v>165</v>
      </c>
      <c r="C115" s="223" t="s">
        <v>204</v>
      </c>
      <c r="D115" s="224" t="s">
        <v>167</v>
      </c>
      <c r="E115" s="225">
        <v>1</v>
      </c>
      <c r="F115" s="226">
        <v>0</v>
      </c>
      <c r="G115" s="227">
        <f>E115*F115</f>
        <v>0</v>
      </c>
      <c r="I115" s="229"/>
      <c r="J115" s="228"/>
      <c r="K115" s="229"/>
    </row>
    <row r="117" spans="2:3" ht="15">
      <c r="B117" s="220" t="s">
        <v>205</v>
      </c>
      <c r="C117" s="220" t="s">
        <v>206</v>
      </c>
    </row>
    <row r="119" spans="1:11" ht="12.75">
      <c r="A119" s="221">
        <v>1</v>
      </c>
      <c r="B119" s="222" t="s">
        <v>207</v>
      </c>
      <c r="C119" s="223" t="s">
        <v>208</v>
      </c>
      <c r="D119" s="224" t="s">
        <v>100</v>
      </c>
      <c r="E119" s="225">
        <v>6.3</v>
      </c>
      <c r="F119" s="226">
        <v>0.0003</v>
      </c>
      <c r="G119" s="227">
        <f>E119*F119</f>
        <v>0.0018899999999999998</v>
      </c>
      <c r="I119" s="229"/>
      <c r="J119" s="228"/>
      <c r="K119" s="229"/>
    </row>
    <row r="120" spans="3:11" ht="12.75">
      <c r="C120" s="232" t="s">
        <v>209</v>
      </c>
      <c r="E120" s="225">
        <v>6.3</v>
      </c>
      <c r="G120" s="227"/>
      <c r="I120" s="229"/>
      <c r="K120" s="229"/>
    </row>
    <row r="121" spans="1:11" ht="12.75">
      <c r="A121" s="221">
        <v>2</v>
      </c>
      <c r="B121" s="222" t="s">
        <v>210</v>
      </c>
      <c r="C121" s="223" t="s">
        <v>211</v>
      </c>
      <c r="D121" s="224" t="s">
        <v>100</v>
      </c>
      <c r="E121" s="225">
        <v>6.3</v>
      </c>
      <c r="F121" s="226">
        <v>0.001</v>
      </c>
      <c r="G121" s="227" t="str">
        <f>FIXED(E121*F121,3,TRUE)</f>
        <v>0,006</v>
      </c>
      <c r="I121" s="229"/>
      <c r="J121" s="228"/>
      <c r="K121" s="229"/>
    </row>
    <row r="122" spans="3:11" ht="12.75">
      <c r="C122" s="232" t="s">
        <v>209</v>
      </c>
      <c r="E122" s="225">
        <v>6.3</v>
      </c>
      <c r="G122" s="227"/>
      <c r="I122" s="229"/>
      <c r="K122" s="229"/>
    </row>
    <row r="123" spans="1:11" ht="12.75">
      <c r="A123" s="221">
        <v>3</v>
      </c>
      <c r="B123" s="222" t="s">
        <v>212</v>
      </c>
      <c r="C123" s="223" t="s">
        <v>213</v>
      </c>
      <c r="D123" s="224" t="s">
        <v>100</v>
      </c>
      <c r="E123" s="225">
        <v>6.3</v>
      </c>
      <c r="F123" s="226">
        <v>0.00578</v>
      </c>
      <c r="G123" s="227">
        <f>E123*F123</f>
        <v>0.036414</v>
      </c>
      <c r="I123" s="229"/>
      <c r="J123" s="228"/>
      <c r="K123" s="229"/>
    </row>
    <row r="124" spans="1:11" ht="12.75">
      <c r="A124" s="221">
        <v>4</v>
      </c>
      <c r="B124" s="222" t="s">
        <v>214</v>
      </c>
      <c r="C124" s="223" t="s">
        <v>215</v>
      </c>
      <c r="D124" s="224" t="s">
        <v>178</v>
      </c>
      <c r="E124" s="225">
        <v>0.37</v>
      </c>
      <c r="F124" s="226">
        <v>0</v>
      </c>
      <c r="G124" s="227" t="str">
        <f>FIXED(E124*F124,3,TRUE)</f>
        <v>0,000</v>
      </c>
      <c r="I124" s="229"/>
      <c r="J124" s="228"/>
      <c r="K124" s="229"/>
    </row>
    <row r="126" spans="2:3" ht="15">
      <c r="B126" s="220" t="s">
        <v>216</v>
      </c>
      <c r="C126" s="220" t="s">
        <v>217</v>
      </c>
    </row>
    <row r="128" spans="1:11" ht="12.75">
      <c r="A128" s="221">
        <v>1</v>
      </c>
      <c r="B128" s="222" t="s">
        <v>218</v>
      </c>
      <c r="C128" s="223" t="s">
        <v>219</v>
      </c>
      <c r="D128" s="224" t="s">
        <v>100</v>
      </c>
      <c r="E128" s="225">
        <v>3.908</v>
      </c>
      <c r="F128" s="226">
        <v>0</v>
      </c>
      <c r="G128" s="227">
        <f>E128*F128</f>
        <v>0</v>
      </c>
      <c r="I128" s="229"/>
      <c r="J128" s="228"/>
      <c r="K128" s="229"/>
    </row>
    <row r="129" spans="3:11" ht="12.75">
      <c r="C129" s="232" t="s">
        <v>220</v>
      </c>
      <c r="E129" s="225">
        <v>1.6475</v>
      </c>
      <c r="G129" s="227"/>
      <c r="I129" s="229"/>
      <c r="K129" s="229"/>
    </row>
    <row r="130" spans="3:11" ht="12.75">
      <c r="C130" s="232" t="s">
        <v>221</v>
      </c>
      <c r="E130" s="225">
        <v>2.26</v>
      </c>
      <c r="G130" s="227"/>
      <c r="I130" s="229"/>
      <c r="K130" s="229"/>
    </row>
    <row r="131" spans="1:11" ht="12.75">
      <c r="A131" s="221">
        <v>2</v>
      </c>
      <c r="B131" s="222" t="s">
        <v>222</v>
      </c>
      <c r="C131" s="223" t="s">
        <v>223</v>
      </c>
      <c r="D131" s="224" t="s">
        <v>100</v>
      </c>
      <c r="E131" s="225">
        <v>3.908</v>
      </c>
      <c r="F131" s="226">
        <v>0</v>
      </c>
      <c r="G131" s="227">
        <f>E131*F131</f>
        <v>0</v>
      </c>
      <c r="I131" s="229"/>
      <c r="J131" s="228"/>
      <c r="K131" s="229"/>
    </row>
    <row r="132" spans="3:11" ht="12.75">
      <c r="C132" s="232" t="s">
        <v>220</v>
      </c>
      <c r="E132" s="225">
        <v>1.6475</v>
      </c>
      <c r="G132" s="227"/>
      <c r="I132" s="229"/>
      <c r="K132" s="229"/>
    </row>
    <row r="133" spans="3:11" ht="12.75">
      <c r="C133" s="232" t="s">
        <v>221</v>
      </c>
      <c r="E133" s="225">
        <v>2.26</v>
      </c>
      <c r="G133" s="227"/>
      <c r="I133" s="229"/>
      <c r="K133" s="229"/>
    </row>
    <row r="134" spans="1:11" ht="12.75">
      <c r="A134" s="221">
        <v>3</v>
      </c>
      <c r="B134" s="222" t="s">
        <v>224</v>
      </c>
      <c r="C134" s="223" t="s">
        <v>225</v>
      </c>
      <c r="D134" s="224" t="s">
        <v>100</v>
      </c>
      <c r="E134" s="225">
        <v>3.908</v>
      </c>
      <c r="F134" s="226">
        <v>0</v>
      </c>
      <c r="G134" s="227">
        <f>E134*F134</f>
        <v>0</v>
      </c>
      <c r="I134" s="229"/>
      <c r="J134" s="228"/>
      <c r="K134" s="229"/>
    </row>
    <row r="135" spans="3:11" ht="12.75">
      <c r="C135" s="232" t="s">
        <v>220</v>
      </c>
      <c r="E135" s="225">
        <v>1.6475</v>
      </c>
      <c r="G135" s="227"/>
      <c r="I135" s="229"/>
      <c r="K135" s="229"/>
    </row>
    <row r="136" spans="3:11" ht="12.75">
      <c r="C136" s="232" t="s">
        <v>221</v>
      </c>
      <c r="E136" s="225">
        <v>2.26</v>
      </c>
      <c r="G136" s="227"/>
      <c r="I136" s="229"/>
      <c r="K136" s="229"/>
    </row>
    <row r="137" spans="1:11" ht="12.75">
      <c r="A137" s="221">
        <v>4</v>
      </c>
      <c r="B137" s="222" t="s">
        <v>226</v>
      </c>
      <c r="C137" s="223" t="s">
        <v>227</v>
      </c>
      <c r="D137" s="224" t="s">
        <v>100</v>
      </c>
      <c r="E137" s="225">
        <v>3.908</v>
      </c>
      <c r="F137" s="226">
        <v>0.0003</v>
      </c>
      <c r="G137" s="227">
        <f>E137*F137</f>
        <v>0.0011723999999999999</v>
      </c>
      <c r="I137" s="229"/>
      <c r="J137" s="228"/>
      <c r="K137" s="229"/>
    </row>
    <row r="138" spans="3:11" ht="12.75">
      <c r="C138" s="232" t="s">
        <v>220</v>
      </c>
      <c r="E138" s="225">
        <v>1.6475</v>
      </c>
      <c r="G138" s="227"/>
      <c r="I138" s="229"/>
      <c r="K138" s="229"/>
    </row>
    <row r="139" spans="3:11" ht="12.75">
      <c r="C139" s="232" t="s">
        <v>221</v>
      </c>
      <c r="E139" s="225">
        <v>2.26</v>
      </c>
      <c r="G139" s="227"/>
      <c r="I139" s="229"/>
      <c r="K139" s="229"/>
    </row>
    <row r="140" spans="1:11" ht="12.75">
      <c r="A140" s="221">
        <v>5</v>
      </c>
      <c r="B140" s="222" t="s">
        <v>228</v>
      </c>
      <c r="C140" s="223" t="s">
        <v>229</v>
      </c>
      <c r="D140" s="224" t="s">
        <v>153</v>
      </c>
      <c r="E140" s="225">
        <v>50</v>
      </c>
      <c r="F140" s="226">
        <v>0</v>
      </c>
      <c r="G140" s="227">
        <f>E140*F140</f>
        <v>0</v>
      </c>
      <c r="I140" s="229"/>
      <c r="J140" s="228"/>
      <c r="K140" s="229"/>
    </row>
    <row r="141" spans="1:11" ht="12.75">
      <c r="A141" s="221">
        <v>6</v>
      </c>
      <c r="B141" s="222" t="s">
        <v>230</v>
      </c>
      <c r="C141" s="223" t="s">
        <v>231</v>
      </c>
      <c r="D141" s="224" t="s">
        <v>92</v>
      </c>
      <c r="E141" s="225">
        <v>11.11</v>
      </c>
      <c r="F141" s="226">
        <v>0.00104</v>
      </c>
      <c r="G141" s="227">
        <f>E141*F141</f>
        <v>0.011554399999999998</v>
      </c>
      <c r="I141" s="229"/>
      <c r="J141" s="228"/>
      <c r="K141" s="229"/>
    </row>
    <row r="142" spans="3:11" ht="12.75">
      <c r="C142" s="232" t="s">
        <v>232</v>
      </c>
      <c r="E142" s="225">
        <v>11.11</v>
      </c>
      <c r="G142" s="227"/>
      <c r="I142" s="229"/>
      <c r="K142" s="229"/>
    </row>
    <row r="143" spans="1:11" ht="12.75">
      <c r="A143" s="221">
        <v>7</v>
      </c>
      <c r="B143" s="222" t="s">
        <v>233</v>
      </c>
      <c r="C143" s="223" t="s">
        <v>234</v>
      </c>
      <c r="D143" s="224" t="s">
        <v>178</v>
      </c>
      <c r="E143" s="225">
        <v>2.8</v>
      </c>
      <c r="F143" s="226">
        <v>0</v>
      </c>
      <c r="G143" s="227">
        <f>E143*F143</f>
        <v>0</v>
      </c>
      <c r="I143" s="229"/>
      <c r="J143" s="228"/>
      <c r="K143" s="229"/>
    </row>
    <row r="144" spans="1:11" ht="12.75">
      <c r="A144" s="241" t="s">
        <v>235</v>
      </c>
      <c r="B144" s="242">
        <v>59734234</v>
      </c>
      <c r="C144" s="223" t="s">
        <v>236</v>
      </c>
      <c r="D144" s="224" t="s">
        <v>237</v>
      </c>
      <c r="E144" s="225">
        <v>4.025</v>
      </c>
      <c r="F144" s="226">
        <v>0.032</v>
      </c>
      <c r="G144" s="227">
        <f>E144*F144</f>
        <v>0.12880000000000003</v>
      </c>
      <c r="H144" s="228"/>
      <c r="I144" s="229"/>
      <c r="K144" s="229"/>
    </row>
    <row r="146" spans="2:3" ht="15">
      <c r="B146" s="220" t="s">
        <v>238</v>
      </c>
      <c r="C146" s="220" t="s">
        <v>239</v>
      </c>
    </row>
    <row r="148" spans="1:11" ht="12.75">
      <c r="A148" s="221">
        <v>1</v>
      </c>
      <c r="B148" s="222" t="s">
        <v>240</v>
      </c>
      <c r="C148" s="223" t="s">
        <v>241</v>
      </c>
      <c r="D148" s="224" t="s">
        <v>100</v>
      </c>
      <c r="E148" s="225">
        <v>9.047</v>
      </c>
      <c r="F148" s="226">
        <v>0.0003</v>
      </c>
      <c r="G148" s="227">
        <f>E148*F148</f>
        <v>0.0027141</v>
      </c>
      <c r="I148" s="229"/>
      <c r="J148" s="228"/>
      <c r="K148" s="229"/>
    </row>
    <row r="149" spans="3:11" ht="12.75">
      <c r="C149" s="232" t="s">
        <v>119</v>
      </c>
      <c r="E149" s="225">
        <v>1.71</v>
      </c>
      <c r="G149" s="227"/>
      <c r="I149" s="229"/>
      <c r="K149" s="229"/>
    </row>
    <row r="150" spans="3:11" ht="12.75">
      <c r="C150" s="232" t="s">
        <v>120</v>
      </c>
      <c r="E150" s="225">
        <v>0.528</v>
      </c>
      <c r="G150" s="227"/>
      <c r="I150" s="229"/>
      <c r="K150" s="229"/>
    </row>
    <row r="151" spans="3:11" ht="12.75">
      <c r="C151" s="232" t="s">
        <v>121</v>
      </c>
      <c r="E151" s="225">
        <v>0.68</v>
      </c>
      <c r="G151" s="227"/>
      <c r="I151" s="229"/>
      <c r="K151" s="229"/>
    </row>
    <row r="152" spans="3:11" ht="12.75">
      <c r="C152" s="232" t="s">
        <v>189</v>
      </c>
      <c r="E152" s="225">
        <v>6.129</v>
      </c>
      <c r="G152" s="227"/>
      <c r="I152" s="229"/>
      <c r="K152" s="229"/>
    </row>
    <row r="153" spans="1:11" ht="12.75">
      <c r="A153" s="221">
        <v>2</v>
      </c>
      <c r="B153" s="222" t="s">
        <v>242</v>
      </c>
      <c r="C153" s="223" t="s">
        <v>243</v>
      </c>
      <c r="D153" s="224" t="s">
        <v>100</v>
      </c>
      <c r="E153" s="225">
        <v>9.047</v>
      </c>
      <c r="F153" s="226">
        <v>0.00023</v>
      </c>
      <c r="G153" s="227">
        <f>E153*F153</f>
        <v>0.00208081</v>
      </c>
      <c r="I153" s="229"/>
      <c r="J153" s="228"/>
      <c r="K153" s="229"/>
    </row>
    <row r="154" spans="3:11" ht="12.75">
      <c r="C154" s="232" t="s">
        <v>119</v>
      </c>
      <c r="E154" s="225">
        <v>1.71</v>
      </c>
      <c r="G154" s="227"/>
      <c r="I154" s="229"/>
      <c r="K154" s="229"/>
    </row>
    <row r="155" spans="3:11" ht="12.75">
      <c r="C155" s="232" t="s">
        <v>120</v>
      </c>
      <c r="E155" s="225">
        <v>0.528</v>
      </c>
      <c r="G155" s="227"/>
      <c r="I155" s="229"/>
      <c r="K155" s="229"/>
    </row>
    <row r="156" spans="3:11" ht="12.75">
      <c r="C156" s="232" t="s">
        <v>121</v>
      </c>
      <c r="E156" s="225">
        <v>0.68</v>
      </c>
      <c r="G156" s="227"/>
      <c r="I156" s="229"/>
      <c r="K156" s="229"/>
    </row>
    <row r="157" spans="3:11" ht="12.75">
      <c r="C157" s="232" t="s">
        <v>189</v>
      </c>
      <c r="E157" s="225">
        <v>6.129</v>
      </c>
      <c r="G157" s="227"/>
      <c r="I157" s="229"/>
      <c r="K157" s="229"/>
    </row>
    <row r="158" spans="1:11" ht="12.75">
      <c r="A158" s="221">
        <v>3</v>
      </c>
      <c r="B158" s="222" t="s">
        <v>244</v>
      </c>
      <c r="C158" s="223" t="s">
        <v>245</v>
      </c>
      <c r="D158" s="224" t="s">
        <v>100</v>
      </c>
      <c r="E158" s="225">
        <v>9.047</v>
      </c>
      <c r="F158" s="226">
        <v>8E-05</v>
      </c>
      <c r="G158" s="227">
        <f>E158*F158</f>
        <v>0.0007237600000000002</v>
      </c>
      <c r="I158" s="229"/>
      <c r="J158" s="228"/>
      <c r="K158" s="229"/>
    </row>
    <row r="159" spans="3:11" ht="12.75">
      <c r="C159" s="232" t="s">
        <v>119</v>
      </c>
      <c r="E159" s="225">
        <v>1.71</v>
      </c>
      <c r="G159" s="227"/>
      <c r="I159" s="229"/>
      <c r="K159" s="229"/>
    </row>
    <row r="160" spans="3:11" ht="12.75">
      <c r="C160" s="232" t="s">
        <v>120</v>
      </c>
      <c r="E160" s="225">
        <v>0.528</v>
      </c>
      <c r="G160" s="227"/>
      <c r="I160" s="229"/>
      <c r="K160" s="229"/>
    </row>
    <row r="161" spans="3:11" ht="12.75">
      <c r="C161" s="232" t="s">
        <v>121</v>
      </c>
      <c r="E161" s="225">
        <v>0.68</v>
      </c>
      <c r="G161" s="227"/>
      <c r="I161" s="229"/>
      <c r="K161" s="229"/>
    </row>
    <row r="162" spans="3:11" ht="12.75">
      <c r="C162" s="232" t="s">
        <v>189</v>
      </c>
      <c r="E162" s="225">
        <v>6.129</v>
      </c>
      <c r="G162" s="227"/>
      <c r="I162" s="229"/>
      <c r="K162" s="229"/>
    </row>
    <row r="164" spans="2:3" ht="15">
      <c r="B164" s="220" t="s">
        <v>246</v>
      </c>
      <c r="C164" s="220" t="s">
        <v>247</v>
      </c>
    </row>
    <row r="166" spans="1:11" ht="12.75">
      <c r="A166" s="221">
        <v>1</v>
      </c>
      <c r="B166" s="222" t="s">
        <v>248</v>
      </c>
      <c r="C166" s="223" t="s">
        <v>249</v>
      </c>
      <c r="D166" s="224" t="s">
        <v>100</v>
      </c>
      <c r="E166" s="225">
        <v>75.138</v>
      </c>
      <c r="F166" s="226">
        <v>0.00096</v>
      </c>
      <c r="G166" s="227">
        <f>E166*F166</f>
        <v>0.07213248000000001</v>
      </c>
      <c r="I166" s="229"/>
      <c r="J166" s="228"/>
      <c r="K166" s="229"/>
    </row>
    <row r="167" spans="3:11" ht="12.75">
      <c r="C167" s="232" t="s">
        <v>102</v>
      </c>
      <c r="E167" s="225">
        <v>1.785</v>
      </c>
      <c r="G167" s="227"/>
      <c r="I167" s="229"/>
      <c r="K167" s="229"/>
    </row>
    <row r="168" spans="3:11" ht="12.75">
      <c r="C168" s="232" t="s">
        <v>103</v>
      </c>
      <c r="E168" s="225">
        <v>0.59</v>
      </c>
      <c r="G168" s="227"/>
      <c r="I168" s="229"/>
      <c r="K168" s="229"/>
    </row>
    <row r="169" spans="3:11" ht="12.75">
      <c r="C169" s="232" t="s">
        <v>104</v>
      </c>
      <c r="E169" s="225">
        <v>0.625</v>
      </c>
      <c r="G169" s="227"/>
      <c r="I169" s="229"/>
      <c r="K169" s="229"/>
    </row>
    <row r="170" spans="3:11" ht="12.75">
      <c r="C170" s="232" t="s">
        <v>105</v>
      </c>
      <c r="E170" s="225">
        <v>11.2275</v>
      </c>
      <c r="G170" s="227"/>
      <c r="I170" s="229"/>
      <c r="K170" s="229"/>
    </row>
    <row r="171" spans="3:11" ht="12.75">
      <c r="C171" s="232" t="s">
        <v>106</v>
      </c>
      <c r="E171" s="225">
        <v>6.8</v>
      </c>
      <c r="G171" s="227"/>
      <c r="I171" s="229"/>
      <c r="K171" s="229"/>
    </row>
    <row r="172" spans="3:11" ht="12.75">
      <c r="C172" s="232" t="s">
        <v>107</v>
      </c>
      <c r="E172" s="225">
        <v>4.11</v>
      </c>
      <c r="G172" s="227"/>
      <c r="I172" s="229"/>
      <c r="K172" s="229"/>
    </row>
    <row r="173" spans="3:11" ht="12.75">
      <c r="C173" s="232" t="s">
        <v>250</v>
      </c>
      <c r="E173" s="225">
        <v>50</v>
      </c>
      <c r="G173" s="227"/>
      <c r="I173" s="229"/>
      <c r="K173" s="229"/>
    </row>
    <row r="175" spans="2:3" ht="15">
      <c r="B175" s="220" t="s">
        <v>157</v>
      </c>
      <c r="C175" s="220" t="s">
        <v>251</v>
      </c>
    </row>
    <row r="177" spans="1:11" ht="12.75">
      <c r="A177" s="221">
        <v>1</v>
      </c>
      <c r="B177" s="222" t="s">
        <v>252</v>
      </c>
      <c r="C177" s="223" t="s">
        <v>253</v>
      </c>
      <c r="D177" s="224" t="s">
        <v>92</v>
      </c>
      <c r="E177" s="225">
        <v>6.85</v>
      </c>
      <c r="F177" s="226">
        <v>3E-05</v>
      </c>
      <c r="G177" s="227">
        <f>E177*F177</f>
        <v>0.0002055</v>
      </c>
      <c r="I177" s="229"/>
      <c r="J177" s="228"/>
      <c r="K177" s="229"/>
    </row>
    <row r="178" spans="3:11" ht="12.75">
      <c r="C178" s="232" t="s">
        <v>254</v>
      </c>
      <c r="E178" s="225">
        <v>6.85</v>
      </c>
      <c r="G178" s="227"/>
      <c r="I178" s="229"/>
      <c r="K178" s="229"/>
    </row>
    <row r="179" spans="1:11" ht="12.75">
      <c r="A179" s="221">
        <v>2</v>
      </c>
      <c r="B179" s="222" t="s">
        <v>255</v>
      </c>
      <c r="C179" s="223" t="s">
        <v>256</v>
      </c>
      <c r="D179" s="224" t="s">
        <v>100</v>
      </c>
      <c r="E179" s="225">
        <v>42</v>
      </c>
      <c r="F179" s="226">
        <v>4E-05</v>
      </c>
      <c r="G179" s="227">
        <f>E179*F179</f>
        <v>0.00168</v>
      </c>
      <c r="I179" s="229"/>
      <c r="J179" s="228"/>
      <c r="K179" s="229"/>
    </row>
    <row r="180" spans="3:11" ht="12.75">
      <c r="C180" s="232" t="s">
        <v>257</v>
      </c>
      <c r="E180" s="225">
        <v>42</v>
      </c>
      <c r="G180" s="227"/>
      <c r="I180" s="229"/>
      <c r="K180" s="229"/>
    </row>
    <row r="181" spans="1:11" ht="12.75">
      <c r="A181" s="221">
        <v>3</v>
      </c>
      <c r="B181" s="222" t="s">
        <v>258</v>
      </c>
      <c r="C181" s="223" t="s">
        <v>259</v>
      </c>
      <c r="D181" s="224" t="s">
        <v>127</v>
      </c>
      <c r="E181" s="225">
        <v>0.878</v>
      </c>
      <c r="F181" s="226">
        <v>2.2</v>
      </c>
      <c r="G181" s="227" t="str">
        <f>FIXED(E181*F181,3,TRUE)</f>
        <v>1,932</v>
      </c>
      <c r="I181" s="229"/>
      <c r="J181" s="228"/>
      <c r="K181" s="229"/>
    </row>
    <row r="182" spans="3:11" ht="12.75">
      <c r="C182" s="232" t="s">
        <v>128</v>
      </c>
      <c r="E182" s="225">
        <v>0.8775</v>
      </c>
      <c r="G182" s="227"/>
      <c r="I182" s="229"/>
      <c r="K182" s="229"/>
    </row>
    <row r="183" spans="1:11" ht="12.75">
      <c r="A183" s="221">
        <v>4</v>
      </c>
      <c r="B183" s="222" t="s">
        <v>260</v>
      </c>
      <c r="C183" s="223" t="s">
        <v>261</v>
      </c>
      <c r="D183" s="224" t="s">
        <v>153</v>
      </c>
      <c r="E183" s="225">
        <v>2</v>
      </c>
      <c r="F183" s="226">
        <v>0</v>
      </c>
      <c r="G183" s="227" t="str">
        <f>FIXED(E183*F183,3,TRUE)</f>
        <v>0,000</v>
      </c>
      <c r="I183" s="229"/>
      <c r="J183" s="228"/>
      <c r="K183" s="229"/>
    </row>
    <row r="184" spans="1:11" ht="12.75">
      <c r="A184" s="221">
        <v>5</v>
      </c>
      <c r="B184" s="222" t="s">
        <v>262</v>
      </c>
      <c r="C184" s="223" t="s">
        <v>263</v>
      </c>
      <c r="D184" s="224" t="s">
        <v>100</v>
      </c>
      <c r="E184" s="225">
        <v>21.035</v>
      </c>
      <c r="F184" s="226">
        <v>0.019</v>
      </c>
      <c r="G184" s="227" t="str">
        <f>FIXED(E184*F184,3,TRUE)</f>
        <v>0,400</v>
      </c>
      <c r="I184" s="229"/>
      <c r="J184" s="228"/>
      <c r="K184" s="229"/>
    </row>
    <row r="185" spans="3:11" ht="12.75">
      <c r="C185" s="232" t="s">
        <v>264</v>
      </c>
      <c r="E185" s="225">
        <v>0</v>
      </c>
      <c r="G185" s="227"/>
      <c r="I185" s="229"/>
      <c r="K185" s="229"/>
    </row>
    <row r="186" spans="3:11" ht="12.75">
      <c r="C186" s="232" t="s">
        <v>123</v>
      </c>
      <c r="E186" s="225">
        <v>10.2604</v>
      </c>
      <c r="G186" s="227"/>
      <c r="I186" s="229"/>
      <c r="K186" s="229"/>
    </row>
    <row r="187" spans="3:11" ht="12.75">
      <c r="C187" s="232" t="s">
        <v>265</v>
      </c>
      <c r="E187" s="225">
        <v>1.9436</v>
      </c>
      <c r="G187" s="227"/>
      <c r="I187" s="229"/>
      <c r="K187" s="229"/>
    </row>
    <row r="188" spans="3:11" ht="12.75">
      <c r="C188" s="232" t="s">
        <v>266</v>
      </c>
      <c r="E188" s="225">
        <v>0</v>
      </c>
      <c r="G188" s="227"/>
      <c r="I188" s="229"/>
      <c r="K188" s="229"/>
    </row>
    <row r="189" spans="3:11" ht="12.75">
      <c r="C189" s="232" t="s">
        <v>124</v>
      </c>
      <c r="E189" s="225">
        <v>7.0848</v>
      </c>
      <c r="G189" s="227"/>
      <c r="I189" s="229"/>
      <c r="K189" s="229"/>
    </row>
    <row r="190" spans="3:11" ht="12.75">
      <c r="C190" s="232" t="s">
        <v>267</v>
      </c>
      <c r="E190" s="225">
        <v>1.7466</v>
      </c>
      <c r="G190" s="227"/>
      <c r="I190" s="229"/>
      <c r="K190" s="229"/>
    </row>
    <row r="191" spans="1:11" ht="12.75">
      <c r="A191" s="221">
        <v>6</v>
      </c>
      <c r="B191" s="222" t="s">
        <v>268</v>
      </c>
      <c r="C191" s="223" t="s">
        <v>269</v>
      </c>
      <c r="D191" s="224" t="s">
        <v>100</v>
      </c>
      <c r="E191" s="225">
        <v>0.74</v>
      </c>
      <c r="F191" s="226">
        <v>0.068</v>
      </c>
      <c r="G191" s="227" t="str">
        <f>FIXED(E191*F191,3,TRUE)</f>
        <v>0,050</v>
      </c>
      <c r="I191" s="229"/>
      <c r="J191" s="228"/>
      <c r="K191" s="229"/>
    </row>
    <row r="192" spans="3:11" ht="12.75">
      <c r="C192" s="232" t="s">
        <v>270</v>
      </c>
      <c r="E192" s="225">
        <v>0</v>
      </c>
      <c r="G192" s="227"/>
      <c r="I192" s="229"/>
      <c r="K192" s="229"/>
    </row>
    <row r="193" spans="3:11" ht="12.75">
      <c r="C193" s="232" t="s">
        <v>271</v>
      </c>
      <c r="E193" s="225">
        <v>0.74</v>
      </c>
      <c r="G193" s="227"/>
      <c r="I193" s="229"/>
      <c r="K193" s="229"/>
    </row>
    <row r="194" spans="1:11" ht="12.75">
      <c r="A194" s="221">
        <v>7</v>
      </c>
      <c r="B194" s="222" t="s">
        <v>272</v>
      </c>
      <c r="C194" s="223" t="s">
        <v>273</v>
      </c>
      <c r="D194" s="224" t="s">
        <v>274</v>
      </c>
      <c r="E194" s="225">
        <v>2.382</v>
      </c>
      <c r="F194" s="226">
        <v>0</v>
      </c>
      <c r="G194" s="227" t="str">
        <f>FIXED(E194*F194,3,TRUE)</f>
        <v>0,000</v>
      </c>
      <c r="I194" s="229"/>
      <c r="J194" s="228"/>
      <c r="K194" s="229"/>
    </row>
    <row r="195" spans="1:11" ht="12.75">
      <c r="A195" s="221">
        <v>8</v>
      </c>
      <c r="B195" s="222" t="s">
        <v>275</v>
      </c>
      <c r="C195" s="223" t="s">
        <v>276</v>
      </c>
      <c r="D195" s="224" t="s">
        <v>274</v>
      </c>
      <c r="E195" s="225">
        <v>9.526</v>
      </c>
      <c r="F195" s="226">
        <v>0</v>
      </c>
      <c r="G195" s="227" t="str">
        <f>FIXED(E195*F195,3,TRUE)</f>
        <v>0,000</v>
      </c>
      <c r="I195" s="229"/>
      <c r="J195" s="228"/>
      <c r="K195" s="229"/>
    </row>
    <row r="196" spans="1:11" ht="12.75">
      <c r="A196" s="221">
        <v>9</v>
      </c>
      <c r="B196" s="222" t="s">
        <v>277</v>
      </c>
      <c r="C196" s="223" t="s">
        <v>278</v>
      </c>
      <c r="D196" s="224" t="s">
        <v>21</v>
      </c>
      <c r="E196" s="225">
        <v>2.382</v>
      </c>
      <c r="F196" s="226">
        <v>0</v>
      </c>
      <c r="G196" s="227" t="str">
        <f>FIXED(E196*F196,3,TRUE)</f>
        <v>0,000</v>
      </c>
      <c r="I196" s="229"/>
      <c r="J196" s="228"/>
      <c r="K196" s="229"/>
    </row>
    <row r="197" spans="1:11" ht="12.75">
      <c r="A197" s="221">
        <v>10</v>
      </c>
      <c r="B197" s="222" t="s">
        <v>279</v>
      </c>
      <c r="C197" s="223" t="s">
        <v>280</v>
      </c>
      <c r="D197" s="224" t="s">
        <v>274</v>
      </c>
      <c r="E197" s="225">
        <v>2.382</v>
      </c>
      <c r="F197" s="226">
        <v>0</v>
      </c>
      <c r="G197" s="227" t="str">
        <f>FIXED(E197*F197,3,TRUE)</f>
        <v>0,000</v>
      </c>
      <c r="I197" s="229"/>
      <c r="J197" s="228"/>
      <c r="K197" s="229"/>
    </row>
    <row r="198" spans="1:11" ht="12.75">
      <c r="A198" s="221">
        <v>11</v>
      </c>
      <c r="B198" s="222" t="s">
        <v>281</v>
      </c>
      <c r="C198" s="223" t="s">
        <v>282</v>
      </c>
      <c r="D198" s="224" t="s">
        <v>274</v>
      </c>
      <c r="E198" s="225">
        <v>19.053</v>
      </c>
      <c r="F198" s="226">
        <v>0</v>
      </c>
      <c r="G198" s="227" t="str">
        <f>FIXED(E198*F198,3,TRUE)</f>
        <v>0,000</v>
      </c>
      <c r="I198" s="229"/>
      <c r="J198" s="228"/>
      <c r="K198" s="229"/>
    </row>
    <row r="200" spans="2:3" ht="15">
      <c r="B200" s="220" t="s">
        <v>283</v>
      </c>
      <c r="C200" s="220" t="s">
        <v>284</v>
      </c>
    </row>
    <row r="202" spans="1:11" ht="12.75">
      <c r="A202" s="221">
        <v>1</v>
      </c>
      <c r="B202" s="222" t="s">
        <v>285</v>
      </c>
      <c r="C202" s="223" t="s">
        <v>286</v>
      </c>
      <c r="D202" s="224" t="s">
        <v>274</v>
      </c>
      <c r="E202" s="225">
        <v>4.592</v>
      </c>
      <c r="F202" s="226">
        <v>0</v>
      </c>
      <c r="G202" s="227">
        <f>E202*F202</f>
        <v>0</v>
      </c>
      <c r="I202" s="229"/>
      <c r="J202" s="228"/>
      <c r="K202" s="229"/>
    </row>
    <row r="204" spans="2:3" ht="15">
      <c r="B204" s="220" t="s">
        <v>287</v>
      </c>
      <c r="C204" s="220" t="s">
        <v>288</v>
      </c>
    </row>
    <row r="206" spans="1:11" ht="12.75">
      <c r="A206" s="221">
        <v>1</v>
      </c>
      <c r="B206" s="222" t="s">
        <v>165</v>
      </c>
      <c r="C206" s="223" t="s">
        <v>289</v>
      </c>
      <c r="D206" s="224" t="s">
        <v>167</v>
      </c>
      <c r="E206" s="225">
        <v>1</v>
      </c>
      <c r="F206" s="226">
        <v>0</v>
      </c>
      <c r="G206" s="227">
        <f>E206*F206</f>
        <v>0</v>
      </c>
      <c r="I206" s="229"/>
      <c r="J206" s="228"/>
      <c r="K206" s="229"/>
    </row>
  </sheetData>
  <sheetProtection/>
  <mergeCells count="2">
    <mergeCell ref="H2:K2"/>
    <mergeCell ref="H3:K3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0" fitToWidth="1" horizontalDpi="300" verticalDpi="300" orientation="landscape" paperSize="9" scale="78" r:id="rId1"/>
  <headerFooter alignWithMargins="0">
    <oddFooter>&amp;CStránka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K44"/>
  <sheetViews>
    <sheetView showGridLines="0" tabSelected="1" zoomScalePageLayoutView="0" workbookViewId="0" topLeftCell="A11">
      <selection activeCell="K36" sqref="K36"/>
    </sheetView>
  </sheetViews>
  <sheetFormatPr defaultColWidth="9.00390625" defaultRowHeight="12.75"/>
  <cols>
    <col min="1" max="1" width="2.625" style="0" customWidth="1"/>
    <col min="2" max="2" width="10.625" style="0" customWidth="1"/>
    <col min="3" max="3" width="7.25390625" style="0" customWidth="1"/>
    <col min="4" max="4" width="12.00390625" style="0" customWidth="1"/>
    <col min="5" max="5" width="12.75390625" style="0" customWidth="1"/>
    <col min="6" max="6" width="2.625" style="0" customWidth="1"/>
    <col min="7" max="7" width="11.25390625" style="0" customWidth="1"/>
    <col min="8" max="8" width="3.00390625" style="0" customWidth="1"/>
    <col min="9" max="9" width="13.00390625" style="0" customWidth="1"/>
    <col min="10" max="10" width="4.375" style="0" customWidth="1"/>
    <col min="11" max="11" width="12.00390625" style="0" customWidth="1"/>
  </cols>
  <sheetData>
    <row r="1" spans="1:11" ht="15.75" customHeight="1">
      <c r="A1" s="200" t="s">
        <v>67</v>
      </c>
      <c r="B1" s="201"/>
      <c r="C1" s="202"/>
      <c r="D1" s="202"/>
      <c r="E1" s="202"/>
      <c r="F1" s="202"/>
      <c r="G1" s="202"/>
      <c r="H1" s="202"/>
      <c r="I1" s="202"/>
      <c r="J1" s="202"/>
      <c r="K1" s="203"/>
    </row>
    <row r="2" spans="1:11" ht="15.75" customHeight="1">
      <c r="A2" s="204"/>
      <c r="B2" s="205"/>
      <c r="C2" s="205"/>
      <c r="D2" s="205"/>
      <c r="E2" s="205"/>
      <c r="F2" s="205"/>
      <c r="G2" s="205"/>
      <c r="H2" s="205"/>
      <c r="I2" s="205"/>
      <c r="J2" s="205"/>
      <c r="K2" s="206"/>
    </row>
    <row r="3" spans="1:11" ht="15.75" customHeight="1">
      <c r="A3" s="204"/>
      <c r="B3" s="205"/>
      <c r="C3" s="205"/>
      <c r="D3" s="205"/>
      <c r="E3" s="205"/>
      <c r="F3" s="205"/>
      <c r="G3" s="205"/>
      <c r="H3" s="205"/>
      <c r="I3" s="205"/>
      <c r="J3" s="205"/>
      <c r="K3" s="206"/>
    </row>
    <row r="4" spans="1:11" ht="15.75" customHeight="1" thickBot="1">
      <c r="A4" s="207"/>
      <c r="B4" s="208"/>
      <c r="C4" s="208"/>
      <c r="D4" s="208"/>
      <c r="E4" s="208"/>
      <c r="F4" s="208"/>
      <c r="G4" s="208"/>
      <c r="H4" s="208"/>
      <c r="I4" s="208"/>
      <c r="J4" s="208"/>
      <c r="K4" s="209"/>
    </row>
    <row r="5" spans="1:11" ht="15.75" customHeight="1">
      <c r="A5" s="97" t="s">
        <v>39</v>
      </c>
      <c r="B5" s="98"/>
      <c r="C5" s="196" t="s">
        <v>85</v>
      </c>
      <c r="D5" s="197"/>
      <c r="E5" s="197"/>
      <c r="F5" s="197"/>
      <c r="G5" s="197"/>
      <c r="H5" s="197"/>
      <c r="I5" s="197"/>
      <c r="J5" s="197"/>
      <c r="K5" s="198"/>
    </row>
    <row r="6" spans="1:11" ht="15.75" customHeight="1">
      <c r="A6" s="93" t="s">
        <v>40</v>
      </c>
      <c r="B6" s="94"/>
      <c r="C6" s="115" t="s">
        <v>87</v>
      </c>
      <c r="D6" s="121"/>
      <c r="E6" s="121"/>
      <c r="F6" s="121"/>
      <c r="G6" s="121"/>
      <c r="H6" s="121"/>
      <c r="I6" s="121"/>
      <c r="J6" s="121"/>
      <c r="K6" s="199"/>
    </row>
    <row r="7" spans="1:11" ht="15.75" customHeight="1">
      <c r="A7" s="213"/>
      <c r="B7" s="214"/>
      <c r="C7" s="214"/>
      <c r="D7" s="214"/>
      <c r="E7" s="214"/>
      <c r="F7" s="214"/>
      <c r="G7" s="214"/>
      <c r="H7" s="125" t="s">
        <v>54</v>
      </c>
      <c r="I7" s="183"/>
      <c r="J7" s="125" t="s">
        <v>55</v>
      </c>
      <c r="K7" s="126"/>
    </row>
    <row r="8" spans="1:11" ht="15.75" customHeight="1">
      <c r="A8" s="93" t="s">
        <v>41</v>
      </c>
      <c r="B8" s="94"/>
      <c r="C8" s="115"/>
      <c r="D8" s="121"/>
      <c r="E8" s="121"/>
      <c r="F8" s="121"/>
      <c r="G8" s="116"/>
      <c r="H8" s="115"/>
      <c r="I8" s="116"/>
      <c r="J8" s="113"/>
      <c r="K8" s="114"/>
    </row>
    <row r="9" spans="1:11" ht="15.75" customHeight="1">
      <c r="A9" s="93" t="s">
        <v>42</v>
      </c>
      <c r="B9" s="94"/>
      <c r="C9" s="115"/>
      <c r="D9" s="121"/>
      <c r="E9" s="121"/>
      <c r="F9" s="121"/>
      <c r="G9" s="116"/>
      <c r="H9" s="115"/>
      <c r="I9" s="116"/>
      <c r="J9" s="113"/>
      <c r="K9" s="114"/>
    </row>
    <row r="10" spans="1:11" ht="15.75" customHeight="1">
      <c r="A10" s="93" t="s">
        <v>43</v>
      </c>
      <c r="B10" s="94"/>
      <c r="C10" s="115"/>
      <c r="D10" s="121"/>
      <c r="E10" s="121"/>
      <c r="F10" s="121"/>
      <c r="G10" s="116"/>
      <c r="H10" s="115"/>
      <c r="I10" s="116"/>
      <c r="J10" s="113"/>
      <c r="K10" s="114"/>
    </row>
    <row r="11" spans="1:11" ht="15.75" customHeight="1">
      <c r="A11" s="93" t="s">
        <v>44</v>
      </c>
      <c r="B11" s="94"/>
      <c r="C11" s="115"/>
      <c r="D11" s="121"/>
      <c r="E11" s="121"/>
      <c r="F11" s="121"/>
      <c r="G11" s="116"/>
      <c r="H11" s="115"/>
      <c r="I11" s="116"/>
      <c r="J11" s="113"/>
      <c r="K11" s="114"/>
    </row>
    <row r="12" spans="1:11" ht="15.75" customHeight="1">
      <c r="A12" s="93" t="s">
        <v>45</v>
      </c>
      <c r="B12" s="94"/>
      <c r="C12" s="115"/>
      <c r="D12" s="121"/>
      <c r="E12" s="121"/>
      <c r="F12" s="121"/>
      <c r="G12" s="116"/>
      <c r="H12" s="115"/>
      <c r="I12" s="116"/>
      <c r="J12" s="113"/>
      <c r="K12" s="114"/>
    </row>
    <row r="13" spans="1:11" ht="15.75" customHeight="1">
      <c r="A13" s="93" t="s">
        <v>46</v>
      </c>
      <c r="B13" s="94"/>
      <c r="C13" s="115"/>
      <c r="D13" s="121"/>
      <c r="E13" s="121"/>
      <c r="F13" s="121"/>
      <c r="G13" s="116"/>
      <c r="H13" s="115"/>
      <c r="I13" s="116"/>
      <c r="J13" s="113"/>
      <c r="K13" s="114"/>
    </row>
    <row r="14" spans="1:11" ht="15.75" customHeight="1">
      <c r="A14" s="93" t="s">
        <v>47</v>
      </c>
      <c r="B14" s="94"/>
      <c r="C14" s="115"/>
      <c r="D14" s="121"/>
      <c r="E14" s="121"/>
      <c r="F14" s="121"/>
      <c r="G14" s="116"/>
      <c r="H14" s="115"/>
      <c r="I14" s="116"/>
      <c r="J14" s="113"/>
      <c r="K14" s="114"/>
    </row>
    <row r="15" spans="1:11" ht="15.75" customHeight="1">
      <c r="A15" s="93" t="s">
        <v>48</v>
      </c>
      <c r="B15" s="94"/>
      <c r="C15" s="115"/>
      <c r="D15" s="116"/>
      <c r="E15" s="81" t="s">
        <v>53</v>
      </c>
      <c r="F15" s="118">
        <v>0</v>
      </c>
      <c r="G15" s="118"/>
      <c r="H15" s="127" t="s">
        <v>82</v>
      </c>
      <c r="I15" s="127"/>
      <c r="J15" s="118">
        <v>0</v>
      </c>
      <c r="K15" s="119"/>
    </row>
    <row r="16" spans="1:11" ht="15.75" customHeight="1">
      <c r="A16" s="93" t="s">
        <v>49</v>
      </c>
      <c r="B16" s="94"/>
      <c r="C16" s="115"/>
      <c r="D16" s="116"/>
      <c r="E16" s="81" t="s">
        <v>52</v>
      </c>
      <c r="F16" s="184"/>
      <c r="G16" s="184"/>
      <c r="H16" s="117" t="s">
        <v>81</v>
      </c>
      <c r="I16" s="117"/>
      <c r="J16" s="117" t="s">
        <v>293</v>
      </c>
      <c r="K16" s="120"/>
    </row>
    <row r="17" spans="1:11" ht="15.75" customHeight="1" thickBot="1">
      <c r="A17" s="95" t="s">
        <v>50</v>
      </c>
      <c r="B17" s="96"/>
      <c r="C17" s="122"/>
      <c r="D17" s="182"/>
      <c r="E17" s="82" t="s">
        <v>51</v>
      </c>
      <c r="F17" s="122"/>
      <c r="G17" s="182"/>
      <c r="H17" s="122"/>
      <c r="I17" s="123"/>
      <c r="J17" s="123"/>
      <c r="K17" s="124"/>
    </row>
    <row r="18" spans="1:11" ht="21" customHeight="1" thickBot="1">
      <c r="A18" s="210" t="s">
        <v>56</v>
      </c>
      <c r="B18" s="211"/>
      <c r="C18" s="211"/>
      <c r="D18" s="211"/>
      <c r="E18" s="211"/>
      <c r="F18" s="211"/>
      <c r="G18" s="211"/>
      <c r="H18" s="211"/>
      <c r="I18" s="211"/>
      <c r="J18" s="211"/>
      <c r="K18" s="212"/>
    </row>
    <row r="19" spans="1:11" ht="21.75" customHeight="1" thickBot="1">
      <c r="A19" s="189" t="s">
        <v>57</v>
      </c>
      <c r="B19" s="190"/>
      <c r="C19" s="190"/>
      <c r="D19" s="190"/>
      <c r="E19" s="191"/>
      <c r="F19" s="72"/>
      <c r="G19" s="192" t="s">
        <v>58</v>
      </c>
      <c r="H19" s="190"/>
      <c r="I19" s="190"/>
      <c r="J19" s="190"/>
      <c r="K19" s="193"/>
    </row>
    <row r="20" spans="1:11" ht="15.75" customHeight="1">
      <c r="A20" s="70">
        <v>1</v>
      </c>
      <c r="B20" s="185" t="s">
        <v>59</v>
      </c>
      <c r="C20" s="186"/>
      <c r="D20" s="99" t="s">
        <v>35</v>
      </c>
      <c r="E20" s="83">
        <v>0</v>
      </c>
      <c r="F20" s="71">
        <v>13</v>
      </c>
      <c r="G20" s="133"/>
      <c r="H20" s="134"/>
      <c r="I20" s="134"/>
      <c r="J20" s="135"/>
      <c r="K20" s="87">
        <v>0</v>
      </c>
    </row>
    <row r="21" spans="1:11" ht="15.75" customHeight="1">
      <c r="A21" s="67">
        <v>2</v>
      </c>
      <c r="B21" s="187"/>
      <c r="C21" s="188"/>
      <c r="D21" s="81" t="s">
        <v>36</v>
      </c>
      <c r="E21" s="84">
        <v>0</v>
      </c>
      <c r="F21" s="68">
        <v>14</v>
      </c>
      <c r="G21" s="115"/>
      <c r="H21" s="121"/>
      <c r="I21" s="121"/>
      <c r="J21" s="116"/>
      <c r="K21" s="88">
        <v>0</v>
      </c>
    </row>
    <row r="22" spans="1:11" ht="15.75" customHeight="1">
      <c r="A22" s="67">
        <v>3</v>
      </c>
      <c r="B22" s="194" t="s">
        <v>60</v>
      </c>
      <c r="C22" s="195"/>
      <c r="D22" s="81" t="s">
        <v>61</v>
      </c>
      <c r="E22" s="84"/>
      <c r="F22" s="68">
        <v>15</v>
      </c>
      <c r="G22" s="115"/>
      <c r="H22" s="121"/>
      <c r="I22" s="121"/>
      <c r="J22" s="116"/>
      <c r="K22" s="88">
        <v>0</v>
      </c>
    </row>
    <row r="23" spans="1:11" ht="15.75" customHeight="1" thickBot="1">
      <c r="A23" s="67">
        <v>4</v>
      </c>
      <c r="B23" s="187"/>
      <c r="C23" s="188"/>
      <c r="D23" s="81" t="s">
        <v>62</v>
      </c>
      <c r="E23" s="85"/>
      <c r="F23" s="69">
        <v>16</v>
      </c>
      <c r="G23" s="115"/>
      <c r="H23" s="121"/>
      <c r="I23" s="121"/>
      <c r="J23" s="116"/>
      <c r="K23" s="88">
        <v>0</v>
      </c>
    </row>
    <row r="24" spans="1:11" ht="15.75" customHeight="1" thickBot="1">
      <c r="A24" s="67">
        <v>5</v>
      </c>
      <c r="B24" s="166" t="s">
        <v>68</v>
      </c>
      <c r="C24" s="167"/>
      <c r="D24" s="168"/>
      <c r="E24" s="86">
        <f>SUM(E20:E23)</f>
        <v>0</v>
      </c>
      <c r="F24" s="73">
        <v>17</v>
      </c>
      <c r="G24" s="115"/>
      <c r="H24" s="121"/>
      <c r="I24" s="121"/>
      <c r="J24" s="116"/>
      <c r="K24" s="88">
        <v>0</v>
      </c>
    </row>
    <row r="25" spans="1:11" ht="15.75" customHeight="1">
      <c r="A25" s="67">
        <v>6</v>
      </c>
      <c r="B25" s="163" t="s">
        <v>69</v>
      </c>
      <c r="C25" s="164"/>
      <c r="D25" s="165"/>
      <c r="E25" s="83">
        <v>0</v>
      </c>
      <c r="F25" s="69">
        <v>18</v>
      </c>
      <c r="G25" s="115"/>
      <c r="H25" s="121"/>
      <c r="I25" s="121"/>
      <c r="J25" s="116"/>
      <c r="K25" s="88">
        <v>0</v>
      </c>
    </row>
    <row r="26" spans="1:11" ht="15.75" customHeight="1" thickBot="1">
      <c r="A26" s="67">
        <v>7</v>
      </c>
      <c r="B26" s="163" t="s">
        <v>70</v>
      </c>
      <c r="C26" s="164"/>
      <c r="D26" s="165"/>
      <c r="E26" s="85">
        <v>0</v>
      </c>
      <c r="F26" s="69">
        <v>19</v>
      </c>
      <c r="G26" s="115"/>
      <c r="H26" s="121"/>
      <c r="I26" s="121"/>
      <c r="J26" s="116"/>
      <c r="K26" s="88">
        <v>0</v>
      </c>
    </row>
    <row r="27" spans="1:11" ht="15.75" customHeight="1" thickBot="1">
      <c r="A27" s="67">
        <v>8</v>
      </c>
      <c r="B27" s="166" t="s">
        <v>71</v>
      </c>
      <c r="C27" s="167"/>
      <c r="D27" s="168"/>
      <c r="E27" s="86">
        <f>SUM(E24:E26)</f>
        <v>0</v>
      </c>
      <c r="F27" s="73">
        <v>20</v>
      </c>
      <c r="G27" s="115"/>
      <c r="H27" s="121"/>
      <c r="I27" s="121"/>
      <c r="J27" s="116"/>
      <c r="K27" s="88">
        <v>0</v>
      </c>
    </row>
    <row r="28" spans="1:11" ht="15.75" customHeight="1">
      <c r="A28" s="67">
        <v>9</v>
      </c>
      <c r="B28" s="163" t="s">
        <v>72</v>
      </c>
      <c r="C28" s="164"/>
      <c r="D28" s="165"/>
      <c r="E28" s="83">
        <v>0</v>
      </c>
      <c r="F28" s="69">
        <v>21</v>
      </c>
      <c r="G28" s="115"/>
      <c r="H28" s="121"/>
      <c r="I28" s="121"/>
      <c r="J28" s="116"/>
      <c r="K28" s="88">
        <v>0</v>
      </c>
    </row>
    <row r="29" spans="1:11" ht="15.75" customHeight="1">
      <c r="A29" s="67">
        <v>10</v>
      </c>
      <c r="B29" s="163" t="s">
        <v>73</v>
      </c>
      <c r="C29" s="164"/>
      <c r="D29" s="165"/>
      <c r="E29" s="84">
        <v>0</v>
      </c>
      <c r="F29" s="69">
        <v>22</v>
      </c>
      <c r="G29" s="115"/>
      <c r="H29" s="121"/>
      <c r="I29" s="121"/>
      <c r="J29" s="116"/>
      <c r="K29" s="88">
        <v>0</v>
      </c>
    </row>
    <row r="30" spans="1:11" ht="15.75" customHeight="1" thickBot="1">
      <c r="A30" s="67">
        <v>11</v>
      </c>
      <c r="B30" s="163" t="s">
        <v>74</v>
      </c>
      <c r="C30" s="164"/>
      <c r="D30" s="165"/>
      <c r="E30" s="85">
        <v>0</v>
      </c>
      <c r="F30" s="69">
        <v>23</v>
      </c>
      <c r="G30" s="115"/>
      <c r="H30" s="121"/>
      <c r="I30" s="121"/>
      <c r="J30" s="116"/>
      <c r="K30" s="88">
        <v>0</v>
      </c>
    </row>
    <row r="31" spans="1:11" ht="15.75" customHeight="1" thickBot="1">
      <c r="A31" s="76">
        <v>12</v>
      </c>
      <c r="B31" s="166" t="s">
        <v>75</v>
      </c>
      <c r="C31" s="167"/>
      <c r="D31" s="168"/>
      <c r="E31" s="92">
        <f>SUM(E27:E30)</f>
        <v>0</v>
      </c>
      <c r="F31" s="77">
        <v>24</v>
      </c>
      <c r="G31" s="184"/>
      <c r="H31" s="184"/>
      <c r="I31" s="184"/>
      <c r="J31" s="184"/>
      <c r="K31" s="89">
        <v>0</v>
      </c>
    </row>
    <row r="32" spans="1:11" ht="15.75" customHeight="1" thickBot="1">
      <c r="A32" s="78"/>
      <c r="B32" s="215"/>
      <c r="C32" s="216"/>
      <c r="D32" s="217"/>
      <c r="E32" s="80"/>
      <c r="F32" s="79">
        <v>25</v>
      </c>
      <c r="G32" s="136" t="s">
        <v>76</v>
      </c>
      <c r="H32" s="137"/>
      <c r="I32" s="137"/>
      <c r="J32" s="102"/>
      <c r="K32" s="90">
        <f>SUM(K20:K31)</f>
        <v>0</v>
      </c>
    </row>
    <row r="33" spans="1:11" ht="15.75" customHeight="1" thickBot="1">
      <c r="A33" s="177"/>
      <c r="B33" s="178"/>
      <c r="C33" s="178"/>
      <c r="D33" s="178"/>
      <c r="E33" s="178"/>
      <c r="F33" s="138" t="s">
        <v>63</v>
      </c>
      <c r="G33" s="139"/>
      <c r="H33" s="139"/>
      <c r="I33" s="139"/>
      <c r="J33" s="140"/>
      <c r="K33" s="141"/>
    </row>
    <row r="34" spans="1:11" ht="15.75" customHeight="1" thickBot="1">
      <c r="A34" s="177"/>
      <c r="B34" s="178"/>
      <c r="C34" s="178"/>
      <c r="D34" s="178"/>
      <c r="E34" s="178"/>
      <c r="F34" s="74">
        <v>26</v>
      </c>
      <c r="G34" s="218" t="s">
        <v>77</v>
      </c>
      <c r="H34" s="218"/>
      <c r="I34" s="218"/>
      <c r="J34" s="166"/>
      <c r="K34" s="92">
        <f>E31+K32</f>
        <v>0</v>
      </c>
    </row>
    <row r="35" spans="1:11" ht="15.75" customHeight="1">
      <c r="A35" s="177"/>
      <c r="B35" s="178"/>
      <c r="C35" s="178"/>
      <c r="D35" s="178"/>
      <c r="E35" s="178"/>
      <c r="F35" s="74">
        <v>27</v>
      </c>
      <c r="G35" s="127" t="s">
        <v>290</v>
      </c>
      <c r="H35" s="127"/>
      <c r="I35" s="127"/>
      <c r="J35" s="127"/>
      <c r="K35" s="103"/>
    </row>
    <row r="36" spans="1:11" ht="15.75" customHeight="1">
      <c r="A36" s="177"/>
      <c r="B36" s="178"/>
      <c r="C36" s="178"/>
      <c r="D36" s="178"/>
      <c r="E36" s="178"/>
      <c r="F36" s="74">
        <v>28</v>
      </c>
      <c r="G36" s="117" t="s">
        <v>292</v>
      </c>
      <c r="H36" s="127"/>
      <c r="I36" s="127"/>
      <c r="J36" s="127"/>
      <c r="K36" s="104"/>
    </row>
    <row r="37" spans="1:11" ht="15.75" customHeight="1" thickBot="1">
      <c r="A37" s="177"/>
      <c r="B37" s="178"/>
      <c r="C37" s="178"/>
      <c r="D37" s="178"/>
      <c r="E37" s="178"/>
      <c r="F37" s="74">
        <v>29</v>
      </c>
      <c r="G37" s="117" t="s">
        <v>291</v>
      </c>
      <c r="H37" s="127"/>
      <c r="I37" s="127"/>
      <c r="J37" s="127"/>
      <c r="K37" s="104">
        <v>0</v>
      </c>
    </row>
    <row r="38" spans="1:11" ht="15.75" customHeight="1" thickBot="1">
      <c r="A38" s="177"/>
      <c r="B38" s="178"/>
      <c r="C38" s="178"/>
      <c r="D38" s="178"/>
      <c r="E38" s="178"/>
      <c r="F38" s="75">
        <v>30</v>
      </c>
      <c r="G38" s="131" t="s">
        <v>83</v>
      </c>
      <c r="H38" s="131"/>
      <c r="I38" s="131"/>
      <c r="J38" s="132"/>
      <c r="K38" s="92">
        <f>SUM(K34:K37)</f>
        <v>0</v>
      </c>
    </row>
    <row r="39" spans="1:11" ht="15.75" customHeight="1">
      <c r="A39" s="179"/>
      <c r="B39" s="180"/>
      <c r="C39" s="180"/>
      <c r="D39" s="180"/>
      <c r="E39" s="180"/>
      <c r="F39" s="180"/>
      <c r="G39" s="180"/>
      <c r="H39" s="180"/>
      <c r="I39" s="180"/>
      <c r="J39" s="180"/>
      <c r="K39" s="181"/>
    </row>
    <row r="40" spans="1:11" ht="15.75" customHeight="1">
      <c r="A40" s="100"/>
      <c r="B40" s="101"/>
      <c r="C40" s="91"/>
      <c r="D40" s="172"/>
      <c r="E40" s="173"/>
      <c r="F40" s="128" t="s">
        <v>78</v>
      </c>
      <c r="G40" s="129"/>
      <c r="H40" s="130"/>
      <c r="I40" s="148" t="s">
        <v>86</v>
      </c>
      <c r="J40" s="149"/>
      <c r="K40" s="150"/>
    </row>
    <row r="41" spans="1:11" ht="15.75" customHeight="1">
      <c r="A41" s="151"/>
      <c r="B41" s="152"/>
      <c r="C41" s="153"/>
      <c r="D41" s="174"/>
      <c r="E41" s="175"/>
      <c r="F41" s="128" t="s">
        <v>79</v>
      </c>
      <c r="G41" s="129"/>
      <c r="H41" s="130"/>
      <c r="I41" s="148">
        <v>1</v>
      </c>
      <c r="J41" s="149"/>
      <c r="K41" s="150"/>
    </row>
    <row r="42" spans="1:11" ht="15.75" customHeight="1">
      <c r="A42" s="154"/>
      <c r="B42" s="155"/>
      <c r="C42" s="156"/>
      <c r="D42" s="174"/>
      <c r="E42" s="175"/>
      <c r="F42" s="128" t="s">
        <v>80</v>
      </c>
      <c r="G42" s="129"/>
      <c r="H42" s="130"/>
      <c r="I42" s="142"/>
      <c r="J42" s="143"/>
      <c r="K42" s="144"/>
    </row>
    <row r="43" spans="1:11" ht="15.75" customHeight="1">
      <c r="A43" s="157"/>
      <c r="B43" s="158"/>
      <c r="C43" s="159"/>
      <c r="D43" s="174"/>
      <c r="E43" s="175"/>
      <c r="F43" s="128"/>
      <c r="G43" s="129"/>
      <c r="H43" s="130"/>
      <c r="I43" s="148"/>
      <c r="J43" s="149"/>
      <c r="K43" s="150"/>
    </row>
    <row r="44" spans="1:11" ht="15.75" customHeight="1" thickBot="1">
      <c r="A44" s="169" t="s">
        <v>64</v>
      </c>
      <c r="B44" s="170"/>
      <c r="C44" s="171"/>
      <c r="D44" s="176" t="s">
        <v>65</v>
      </c>
      <c r="E44" s="171"/>
      <c r="F44" s="160" t="s">
        <v>66</v>
      </c>
      <c r="G44" s="161"/>
      <c r="H44" s="162"/>
      <c r="I44" s="145"/>
      <c r="J44" s="146"/>
      <c r="K44" s="147"/>
    </row>
  </sheetData>
  <sheetProtection/>
  <mergeCells count="88">
    <mergeCell ref="G36:J36"/>
    <mergeCell ref="B28:D28"/>
    <mergeCell ref="B29:D29"/>
    <mergeCell ref="B30:D30"/>
    <mergeCell ref="B32:D32"/>
    <mergeCell ref="G30:J30"/>
    <mergeCell ref="G31:J31"/>
    <mergeCell ref="G34:J34"/>
    <mergeCell ref="G29:J29"/>
    <mergeCell ref="A7:G7"/>
    <mergeCell ref="C8:G8"/>
    <mergeCell ref="C9:G9"/>
    <mergeCell ref="C10:G10"/>
    <mergeCell ref="C11:G11"/>
    <mergeCell ref="C12:G12"/>
    <mergeCell ref="C13:G13"/>
    <mergeCell ref="B22:C23"/>
    <mergeCell ref="B24:D24"/>
    <mergeCell ref="C5:K5"/>
    <mergeCell ref="C6:K6"/>
    <mergeCell ref="A1:K4"/>
    <mergeCell ref="A18:K18"/>
    <mergeCell ref="F17:G17"/>
    <mergeCell ref="C14:G14"/>
    <mergeCell ref="C16:D16"/>
    <mergeCell ref="C17:D17"/>
    <mergeCell ref="H7:I7"/>
    <mergeCell ref="H8:I8"/>
    <mergeCell ref="C15:D15"/>
    <mergeCell ref="B31:D31"/>
    <mergeCell ref="F15:G15"/>
    <mergeCell ref="F16:G16"/>
    <mergeCell ref="B20:C21"/>
    <mergeCell ref="A19:E19"/>
    <mergeCell ref="G19:K19"/>
    <mergeCell ref="B25:D25"/>
    <mergeCell ref="B26:D26"/>
    <mergeCell ref="B27:D27"/>
    <mergeCell ref="A44:C44"/>
    <mergeCell ref="D40:E43"/>
    <mergeCell ref="D44:E44"/>
    <mergeCell ref="A33:E38"/>
    <mergeCell ref="A39:K39"/>
    <mergeCell ref="I40:K40"/>
    <mergeCell ref="G35:J35"/>
    <mergeCell ref="G37:J37"/>
    <mergeCell ref="F33:K33"/>
    <mergeCell ref="I42:K42"/>
    <mergeCell ref="I44:K44"/>
    <mergeCell ref="I43:K43"/>
    <mergeCell ref="A41:C41"/>
    <mergeCell ref="A42:C43"/>
    <mergeCell ref="F44:H44"/>
    <mergeCell ref="F42:H42"/>
    <mergeCell ref="I41:K41"/>
    <mergeCell ref="F43:H43"/>
    <mergeCell ref="J11:K11"/>
    <mergeCell ref="G38:J38"/>
    <mergeCell ref="F40:H40"/>
    <mergeCell ref="F41:H41"/>
    <mergeCell ref="G20:J20"/>
    <mergeCell ref="G21:J21"/>
    <mergeCell ref="G22:J22"/>
    <mergeCell ref="G23:J23"/>
    <mergeCell ref="G32:I32"/>
    <mergeCell ref="H9:I9"/>
    <mergeCell ref="H10:I10"/>
    <mergeCell ref="H11:I11"/>
    <mergeCell ref="H12:I12"/>
    <mergeCell ref="J7:K7"/>
    <mergeCell ref="J8:K8"/>
    <mergeCell ref="J9:K9"/>
    <mergeCell ref="J10:K10"/>
    <mergeCell ref="G26:J26"/>
    <mergeCell ref="G27:J27"/>
    <mergeCell ref="G28:J28"/>
    <mergeCell ref="H17:K17"/>
    <mergeCell ref="G25:J25"/>
    <mergeCell ref="G24:J24"/>
    <mergeCell ref="J12:K12"/>
    <mergeCell ref="J13:K13"/>
    <mergeCell ref="J14:K14"/>
    <mergeCell ref="H13:I13"/>
    <mergeCell ref="H14:I14"/>
    <mergeCell ref="H16:I16"/>
    <mergeCell ref="J15:K15"/>
    <mergeCell ref="J16:K16"/>
    <mergeCell ref="H15:I15"/>
  </mergeCells>
  <printOptions horizontalCentered="1" verticalCentered="1"/>
  <pageMargins left="0.5905511811023623" right="0.4724409448818898" top="0.984251968503937" bottom="0.984251968503937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Bohuslav Švancara</dc:creator>
  <cp:keywords/>
  <dc:description/>
  <cp:lastModifiedBy>Ekotempo</cp:lastModifiedBy>
  <cp:lastPrinted>2003-02-27T17:49:46Z</cp:lastPrinted>
  <dcterms:created xsi:type="dcterms:W3CDTF">2000-09-05T09:25:34Z</dcterms:created>
  <dcterms:modified xsi:type="dcterms:W3CDTF">2015-12-18T05:29:27Z</dcterms:modified>
  <cp:category/>
  <cp:version/>
  <cp:contentType/>
  <cp:contentStatus/>
</cp:coreProperties>
</file>