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330" windowWidth="22695" windowHeight="927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'Položky'!$A$1:$G$67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<sst xmlns="http://schemas.openxmlformats.org/spreadsheetml/2006/main" count="266" uniqueCount="184">
  <si>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</si>
  <si>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</si>
  <si>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</si>
  <si>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</si>
  <si>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</si>
  <si>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</si>
  <si>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</si>
  <si>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</si>
  <si>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</si>
  <si>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</si>
  <si>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</si>
  <si>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</si>
  <si>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</si>
  <si>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</si>
  <si>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</si>
  <si>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</si>
  <si>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</si>
  <si>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</si>
  <si>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</si>
  <si>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</si>
  <si>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</si>
  <si>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</si>
  <si>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</si>
  <si>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</si>
  <si>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</si>
  <si>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</si>
  <si>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</si>
  <si>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</si>
  <si>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</si>
  <si>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</si>
  <si>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</si>
  <si>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</si>
  <si>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</si>
  <si>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</si>
  <si>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</si>
  <si>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</si>
  <si>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</si>
  <si>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</si>
  <si>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</si>
  <si>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</si>
  <si>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</si>
  <si>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</si>
  <si>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</si>
  <si>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</si>
  <si>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</si>
  <si>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</si>
  <si>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</si>
  <si>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</si>
  <si>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</si>
  <si>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</si>
  <si>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</si>
  <si>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</si>
  <si>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</si>
  <si>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</si>
  <si>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</si>
  <si>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</si>
  <si>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</si>
  <si>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</si>
  <si>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</si>
  <si>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</si>
  <si>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</si>
  <si>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</si>
  <si>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</si>
  <si>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</si>
  <si>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</si>
  <si>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</si>
  <si>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</si>
  <si>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</si>
  <si>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</si>
  <si>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</si>
  <si>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</si>
  <si>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</si>
  <si>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</si>
  <si>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</si>
  <si>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</si>
  <si>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</si>
  <si>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</si>
  <si>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081214</t>
  </si>
  <si>
    <t>Švecová Martina</t>
  </si>
  <si>
    <t>2</t>
  </si>
  <si>
    <t>SVČ Méďa Krnov</t>
  </si>
  <si>
    <t>250115</t>
  </si>
  <si>
    <t>SVČ Méďa Krnov společenský sál</t>
  </si>
  <si>
    <t>61</t>
  </si>
  <si>
    <t>Upravy povrchů vnitřní</t>
  </si>
  <si>
    <t>611401211RT2</t>
  </si>
  <si>
    <t>Oprava omítky na zdech stropech o ploše do 0,25 m2 s použitím suché maltové směsi</t>
  </si>
  <si>
    <t>kus</t>
  </si>
  <si>
    <t>Zapravení krabic KU</t>
  </si>
  <si>
    <t>611421111RT2</t>
  </si>
  <si>
    <t>Oprava váp. omítek stropů do 5% plochy - hrubých s použitím suché maltové směsi</t>
  </si>
  <si>
    <t>m2</t>
  </si>
  <si>
    <t>Zapravení drážek</t>
  </si>
  <si>
    <t>611421131RT2</t>
  </si>
  <si>
    <t>Oprava váp. omítek stropů do 5% plochy - štukových s použitím suché maltové směsi</t>
  </si>
  <si>
    <t>Zapravení drážek hladký povrch</t>
  </si>
  <si>
    <t>97</t>
  </si>
  <si>
    <t>Prorážení otvorů</t>
  </si>
  <si>
    <t>972055241R00</t>
  </si>
  <si>
    <t xml:space="preserve">Vybourání otvorů stropy pro závěs na lustry </t>
  </si>
  <si>
    <t>973031324R00</t>
  </si>
  <si>
    <t xml:space="preserve">Vysekání kapes zeď cihel. MVC, pl. 0,1m2, hl. 15cm </t>
  </si>
  <si>
    <t>974031132R00</t>
  </si>
  <si>
    <t xml:space="preserve">Vysekání rýh ve zdi cihelné 5 x 7 cm </t>
  </si>
  <si>
    <t>m</t>
  </si>
  <si>
    <t>Provedení drážek</t>
  </si>
  <si>
    <t>M21</t>
  </si>
  <si>
    <t>Elektromontáže</t>
  </si>
  <si>
    <t>210010021RT1</t>
  </si>
  <si>
    <t>Trubka tuhá z PVC uložená pevně, 16 mm včetně dodávky trubky 1516</t>
  </si>
  <si>
    <t>Pro montáž vedení na půdě, cena včetně úchytů trubek</t>
  </si>
  <si>
    <t>210010311RT1</t>
  </si>
  <si>
    <t>Krabice univerzální KU 68, bez zapojení-kruhová včetně dodávky KU 68-1902</t>
  </si>
  <si>
    <t>Odbočné krabice a krabice pro zás.230V a vypínač</t>
  </si>
  <si>
    <t>210010351RT1</t>
  </si>
  <si>
    <t>Rozvodka krabicová z lis. izol. 6455-11 do 4 mm2 včetně dodávky krabice Tř2 IP65</t>
  </si>
  <si>
    <t>Ukončovací krabice pro pódium a odbočné krabice na půdu</t>
  </si>
  <si>
    <t>210100001R00</t>
  </si>
  <si>
    <t xml:space="preserve">Ukončení vodičů v rozvaděči + zapojení do 2,5 mm2 </t>
  </si>
  <si>
    <t>210100002R00</t>
  </si>
  <si>
    <t xml:space="preserve">Ukončení vodičů v rozvaděči + zapojení do 6 mm2 </t>
  </si>
  <si>
    <t>210110003RT1</t>
  </si>
  <si>
    <t>Spínač nástěnný seriový - řaz. 5, obyč.prostředí včetně dodávky spínače 3553-05929</t>
  </si>
  <si>
    <t>210111011RT6</t>
  </si>
  <si>
    <t>Zásuvka domovní zapuštěná - provedení 2P+PE včetně dodávky zásuvky a rámečku</t>
  </si>
  <si>
    <t>Zásuvkové obvody na pódiu</t>
  </si>
  <si>
    <t>210190002R00</t>
  </si>
  <si>
    <t xml:space="preserve">Montáž celoplechových rozvodnic do váhy 50 kg </t>
  </si>
  <si>
    <t>rozváděč TSX 12 a SO</t>
  </si>
  <si>
    <t>210190004R00</t>
  </si>
  <si>
    <t xml:space="preserve">Úprava RMS2 </t>
  </si>
  <si>
    <t>Úprava stávajícího R MS2 podia včetně dodávky RCD jističe, potřebných svorkovnic+PE, vodičů na výplet</t>
  </si>
  <si>
    <t>210190011R00</t>
  </si>
  <si>
    <t xml:space="preserve">Montáž ovládacího pultu -TSX-SO </t>
  </si>
  <si>
    <t>cena včetně dodávky propojovacího kabelu UTP cat 5e 5m + montáž</t>
  </si>
  <si>
    <t>210200006R00</t>
  </si>
  <si>
    <t xml:space="preserve">Montáž lustrů </t>
  </si>
  <si>
    <t>Cena včetně uchycení na krovy a  dodávka konstrukce uchycení, v ceně je stavba potřebného pojízdného lešení a veškeré potřebné práce na úchyt lustrů</t>
  </si>
  <si>
    <t>210200013R00</t>
  </si>
  <si>
    <t xml:space="preserve">Svítidlo žárovkové 2112405, 60 W, stropní </t>
  </si>
  <si>
    <t>Montáž bočních světel</t>
  </si>
  <si>
    <t>210201077R00</t>
  </si>
  <si>
    <t xml:space="preserve">Svítidlo zářivkové 5311501 2x40W řetízkový závěs </t>
  </si>
  <si>
    <t>Světla na podium</t>
  </si>
  <si>
    <t>210800105RT3</t>
  </si>
  <si>
    <t>Kabel CYKY 750 V 3x1,5 mm2 uložený pod omítkou včetně dodávky kabelu 3Cx1,5</t>
  </si>
  <si>
    <t>Cena včetně prořezu 10%</t>
  </si>
  <si>
    <t>210800106RT3</t>
  </si>
  <si>
    <t>Kabel CYKY 750 V 3x2,5 mm2 uložený pod omítkou včetně dodávky kabelu 3Cx2,5</t>
  </si>
  <si>
    <t>včetně 10% prořez</t>
  </si>
  <si>
    <t>210800132RT1</t>
  </si>
  <si>
    <t>Kabel CYKY 750 V 5x4 mm2 pod omítkou včetně dodávky kabelu</t>
  </si>
  <si>
    <t>cena včetně prořezu 10%</t>
  </si>
  <si>
    <t>210800527RT1</t>
  </si>
  <si>
    <t>Vodič nn a vn CY 6 mm2 uložený ve zdi včetně dodávky vodiče CY 6</t>
  </si>
  <si>
    <t>RZ4230001R00</t>
  </si>
  <si>
    <t xml:space="preserve">Výchozí revize elektro </t>
  </si>
  <si>
    <t>Výchozí RZ + veškeré zkoušky zařízení + zaučení obsluhy + předání díla</t>
  </si>
  <si>
    <t>34800604.V</t>
  </si>
  <si>
    <t>Centrální lustr 229/21 dodávka Nemlein</t>
  </si>
  <si>
    <t>Lustr 150x100cm + závěsná tyč, pro 21 zdrojů E27/105W, cena včetně reciklačního poplatku</t>
  </si>
  <si>
    <t>34800605.V</t>
  </si>
  <si>
    <t>lustr menší 230/07 dodávka Nemlein</t>
  </si>
  <si>
    <t>Lustr 100x100cm + závěsná tyč, pro 7 zdrojů E27/105W, cena včetně reciklačního poplatku</t>
  </si>
  <si>
    <t>34800606.V</t>
  </si>
  <si>
    <t>Halogenová žárovka 105W/E27</t>
  </si>
  <si>
    <t>do lustrů a bočních světel, cena včetně reciklačního poplatku</t>
  </si>
  <si>
    <t>34800607.V</t>
  </si>
  <si>
    <t>Svítidlo na strany stěn interiové 090/02 dodávka Nemlein</t>
  </si>
  <si>
    <t>Světlo na zeď, pro 2 zdroje E27/105W, cena včetně reciklačního poplatku</t>
  </si>
  <si>
    <t>34814106</t>
  </si>
  <si>
    <t>Svítidlo stropní zářivkové fa Modus 236+EP</t>
  </si>
  <si>
    <t>světlo nad pódium včetně zdrojů a úchytů, včetně reciklačního poplatku</t>
  </si>
  <si>
    <t>34814110</t>
  </si>
  <si>
    <t>RTSX 12+SO dodávka TStechnik, Újezd u Brna</t>
  </si>
  <si>
    <t>Stmívací zařízení pro 12 okruhů včetně jištění rozváděče a ovládače SO+ provedení SW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</si>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</sst>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9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250115</v>
      </c>
      <c r="D2" s="5" t="str">
        <f>Rekapitulace!G2</f>
        <v>SVČ Méďa Krnov společenský sál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7"/>
      <c r="D8" s="207"/>
      <c r="E8" s="208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7">
        <f>Projektant</f>
        <v>0</v>
      </c>
      <c r="D9" s="207"/>
      <c r="E9" s="208"/>
      <c r="F9" s="13"/>
      <c r="G9" s="34"/>
      <c r="H9" s="35"/>
    </row>
    <row r="10" spans="1:8" ht="12.75">
      <c r="A10" s="29" t="s">
        <v>14</v>
      </c>
      <c r="B10" s="13"/>
      <c r="C10" s="207"/>
      <c r="D10" s="207"/>
      <c r="E10" s="207"/>
      <c r="F10" s="36"/>
      <c r="G10" s="37"/>
      <c r="H10" s="38"/>
    </row>
    <row r="11" spans="1:57" ht="13.5" customHeight="1">
      <c r="A11" s="29" t="s">
        <v>15</v>
      </c>
      <c r="B11" s="13"/>
      <c r="C11" s="207"/>
      <c r="D11" s="207"/>
      <c r="E11" s="207"/>
      <c r="F11" s="39" t="s">
        <v>16</v>
      </c>
      <c r="G11" s="40">
        <v>81214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9"/>
      <c r="D12" s="209"/>
      <c r="E12" s="20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Rekapitulace!A15</f>
        <v>Ztížené výrobní podmínky</v>
      </c>
      <c r="E15" s="58"/>
      <c r="F15" s="59"/>
      <c r="G15" s="56">
        <f>Rekapitulace!I15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Rekapitulace!A16</f>
        <v>Oborová přirážka</v>
      </c>
      <c r="E16" s="60"/>
      <c r="F16" s="61"/>
      <c r="G16" s="56">
        <f>Rekapitulace!I16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Rekapitulace!A17</f>
        <v>Přesun stavebních kapacit</v>
      </c>
      <c r="E17" s="60"/>
      <c r="F17" s="61"/>
      <c r="G17" s="56">
        <f>Rekapitulace!I17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Rekapitulace!A18</f>
        <v>Mimostaveništní doprava</v>
      </c>
      <c r="E18" s="60"/>
      <c r="F18" s="61"/>
      <c r="G18" s="56">
        <f>Rekapitulace!I18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Rekapitulace!A19</f>
        <v>Zařízení staveniště</v>
      </c>
      <c r="E19" s="60"/>
      <c r="F19" s="61"/>
      <c r="G19" s="56">
        <f>Rekapitulace!I19</f>
        <v>0</v>
      </c>
    </row>
    <row r="20" spans="1:7" ht="15.95" customHeight="1">
      <c r="A20" s="64"/>
      <c r="B20" s="55"/>
      <c r="C20" s="56"/>
      <c r="D20" s="9" t="str">
        <f>Rekapitulace!A20</f>
        <v>Provoz investora</v>
      </c>
      <c r="E20" s="60"/>
      <c r="F20" s="61"/>
      <c r="G20" s="56">
        <f>Rekapitulace!I20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Rekapitulace!A21</f>
        <v>Kompletační činnost (IČD)</v>
      </c>
      <c r="E21" s="60"/>
      <c r="F21" s="61"/>
      <c r="G21" s="56">
        <f>Rekapitulace!I21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0" t="s">
        <v>33</v>
      </c>
      <c r="B23" s="211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02">
        <f>C23-F32</f>
        <v>0</v>
      </c>
      <c r="G30" s="203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02">
        <f>ROUND(PRODUCT(F30,C31/100),0)</f>
        <v>0</v>
      </c>
      <c r="G31" s="203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2">
        <v>0</v>
      </c>
      <c r="G32" s="203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2">
        <f>ROUND(PRODUCT(F32,C33/100),0)</f>
        <v>0</v>
      </c>
      <c r="G33" s="203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4">
        <f>ROUND(SUM(F30:F33),0)</f>
        <v>0</v>
      </c>
      <c r="G34" s="205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6"/>
      <c r="C37" s="206"/>
      <c r="D37" s="206"/>
      <c r="E37" s="206"/>
      <c r="F37" s="206"/>
      <c r="G37" s="206"/>
      <c r="H37" t="s">
        <v>5</v>
      </c>
    </row>
    <row r="38" spans="1:8" ht="12.75" customHeight="1">
      <c r="A38" s="96"/>
      <c r="B38" s="206"/>
      <c r="C38" s="206"/>
      <c r="D38" s="206"/>
      <c r="E38" s="206"/>
      <c r="F38" s="206"/>
      <c r="G38" s="206"/>
      <c r="H38" t="s">
        <v>5</v>
      </c>
    </row>
    <row r="39" spans="1:8" ht="12.75">
      <c r="A39" s="96"/>
      <c r="B39" s="206"/>
      <c r="C39" s="206"/>
      <c r="D39" s="206"/>
      <c r="E39" s="206"/>
      <c r="F39" s="206"/>
      <c r="G39" s="206"/>
      <c r="H39" t="s">
        <v>5</v>
      </c>
    </row>
    <row r="40" spans="1:8" ht="12.75">
      <c r="A40" s="96"/>
      <c r="B40" s="206"/>
      <c r="C40" s="206"/>
      <c r="D40" s="206"/>
      <c r="E40" s="206"/>
      <c r="F40" s="206"/>
      <c r="G40" s="206"/>
      <c r="H40" t="s">
        <v>5</v>
      </c>
    </row>
    <row r="41" spans="1:8" ht="12.75">
      <c r="A41" s="96"/>
      <c r="B41" s="206"/>
      <c r="C41" s="206"/>
      <c r="D41" s="206"/>
      <c r="E41" s="206"/>
      <c r="F41" s="206"/>
      <c r="G41" s="206"/>
      <c r="H41" t="s">
        <v>5</v>
      </c>
    </row>
    <row r="42" spans="1:8" ht="12.75">
      <c r="A42" s="96"/>
      <c r="B42" s="206"/>
      <c r="C42" s="206"/>
      <c r="D42" s="206"/>
      <c r="E42" s="206"/>
      <c r="F42" s="206"/>
      <c r="G42" s="206"/>
      <c r="H42" t="s">
        <v>5</v>
      </c>
    </row>
    <row r="43" spans="1:8" ht="12.75">
      <c r="A43" s="96"/>
      <c r="B43" s="206"/>
      <c r="C43" s="206"/>
      <c r="D43" s="206"/>
      <c r="E43" s="206"/>
      <c r="F43" s="206"/>
      <c r="G43" s="206"/>
      <c r="H43" t="s">
        <v>5</v>
      </c>
    </row>
    <row r="44" spans="1:8" ht="12.75">
      <c r="A44" s="96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6"/>
      <c r="B45" s="206"/>
      <c r="C45" s="206"/>
      <c r="D45" s="206"/>
      <c r="E45" s="206"/>
      <c r="F45" s="206"/>
      <c r="G45" s="206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H23" sqref="H23:I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7" t="str">
        <f>CONCATENATE(cislostavby," ",nazevstavby)</f>
        <v>081214 Švecová Martina</v>
      </c>
      <c r="D1" s="98"/>
      <c r="E1" s="99"/>
      <c r="F1" s="98"/>
      <c r="G1" s="100" t="s">
        <v>49</v>
      </c>
      <c r="H1" s="101" t="s">
        <v>81</v>
      </c>
      <c r="I1" s="102"/>
    </row>
    <row r="2" spans="1:9" ht="13.5" thickBot="1">
      <c r="A2" s="214" t="s">
        <v>50</v>
      </c>
      <c r="B2" s="215"/>
      <c r="C2" s="103" t="str">
        <f>CONCATENATE(cisloobjektu," ",nazevobjektu)</f>
        <v>2 SVČ Méďa Krnov</v>
      </c>
      <c r="D2" s="104"/>
      <c r="E2" s="105"/>
      <c r="F2" s="104"/>
      <c r="G2" s="216" t="s">
        <v>82</v>
      </c>
      <c r="H2" s="217"/>
      <c r="I2" s="218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7" t="str">
        <f>Položky!B7</f>
        <v>61</v>
      </c>
      <c r="B7" s="115" t="str">
        <f>Položky!C7</f>
        <v>Upravy povrchů vnitřní</v>
      </c>
      <c r="C7" s="66"/>
      <c r="D7" s="116"/>
      <c r="E7" s="198">
        <f>Položky!BA14</f>
        <v>0</v>
      </c>
      <c r="F7" s="199">
        <f>Položky!BB14</f>
        <v>0</v>
      </c>
      <c r="G7" s="199">
        <f>Položky!BC14</f>
        <v>0</v>
      </c>
      <c r="H7" s="199">
        <f>Položky!BD14</f>
        <v>0</v>
      </c>
      <c r="I7" s="200">
        <f>Položky!BE14</f>
        <v>0</v>
      </c>
    </row>
    <row r="8" spans="1:9" s="35" customFormat="1" ht="12.75">
      <c r="A8" s="197" t="str">
        <f>Položky!B15</f>
        <v>97</v>
      </c>
      <c r="B8" s="115" t="str">
        <f>Položky!C15</f>
        <v>Prorážení otvorů</v>
      </c>
      <c r="C8" s="66"/>
      <c r="D8" s="116"/>
      <c r="E8" s="198">
        <f>Položky!BA20</f>
        <v>0</v>
      </c>
      <c r="F8" s="199">
        <f>Položky!BB20</f>
        <v>0</v>
      </c>
      <c r="G8" s="199">
        <f>Položky!BC20</f>
        <v>0</v>
      </c>
      <c r="H8" s="199">
        <f>Položky!BD20</f>
        <v>0</v>
      </c>
      <c r="I8" s="200">
        <f>Položky!BE20</f>
        <v>0</v>
      </c>
    </row>
    <row r="9" spans="1:9" s="35" customFormat="1" ht="13.5" thickBot="1">
      <c r="A9" s="197" t="str">
        <f>Položky!B21</f>
        <v>M21</v>
      </c>
      <c r="B9" s="115" t="str">
        <f>Položky!C21</f>
        <v>Elektromontáže</v>
      </c>
      <c r="C9" s="66"/>
      <c r="D9" s="116"/>
      <c r="E9" s="198">
        <f>Položky!BA67</f>
        <v>0</v>
      </c>
      <c r="F9" s="199">
        <f>Položky!BB67</f>
        <v>0</v>
      </c>
      <c r="G9" s="199">
        <f>Položky!BC67</f>
        <v>0</v>
      </c>
      <c r="H9" s="199">
        <f>Položky!BD67</f>
        <v>0</v>
      </c>
      <c r="I9" s="200">
        <f>Položky!BE67</f>
        <v>0</v>
      </c>
    </row>
    <row r="10" spans="1:9" s="123" customFormat="1" ht="13.5" thickBot="1">
      <c r="A10" s="117"/>
      <c r="B10" s="118" t="s">
        <v>57</v>
      </c>
      <c r="C10" s="118"/>
      <c r="D10" s="119"/>
      <c r="E10" s="120">
        <f>SUM(E7:E9)</f>
        <v>0</v>
      </c>
      <c r="F10" s="121">
        <f>SUM(F7:F9)</f>
        <v>0</v>
      </c>
      <c r="G10" s="121">
        <f>SUM(G7:G9)</f>
        <v>0</v>
      </c>
      <c r="H10" s="121">
        <f>SUM(H7:H9)</f>
        <v>0</v>
      </c>
      <c r="I10" s="122">
        <f>SUM(I7:I9)</f>
        <v>0</v>
      </c>
    </row>
    <row r="11" spans="1:9" ht="12.75">
      <c r="A11" s="66"/>
      <c r="B11" s="66"/>
      <c r="C11" s="66"/>
      <c r="D11" s="66"/>
      <c r="E11" s="66"/>
      <c r="F11" s="66"/>
      <c r="G11" s="66"/>
      <c r="H11" s="66"/>
      <c r="I11" s="66"/>
    </row>
    <row r="12" spans="1:57" ht="19.5" customHeight="1">
      <c r="A12" s="107" t="s">
        <v>58</v>
      </c>
      <c r="B12" s="107"/>
      <c r="C12" s="107"/>
      <c r="D12" s="107"/>
      <c r="E12" s="107"/>
      <c r="F12" s="107"/>
      <c r="G12" s="124"/>
      <c r="H12" s="107"/>
      <c r="I12" s="107"/>
      <c r="BA12" s="41"/>
      <c r="BB12" s="41"/>
      <c r="BC12" s="41"/>
      <c r="BD12" s="41"/>
      <c r="BE12" s="41"/>
    </row>
    <row r="13" spans="1:9" ht="13.5" thickBot="1">
      <c r="A13" s="77"/>
      <c r="B13" s="77"/>
      <c r="C13" s="77"/>
      <c r="D13" s="77"/>
      <c r="E13" s="77"/>
      <c r="F13" s="77"/>
      <c r="G13" s="77"/>
      <c r="H13" s="77"/>
      <c r="I13" s="77"/>
    </row>
    <row r="14" spans="1:9" ht="12.75">
      <c r="A14" s="71" t="s">
        <v>59</v>
      </c>
      <c r="B14" s="72"/>
      <c r="C14" s="72"/>
      <c r="D14" s="125"/>
      <c r="E14" s="126" t="s">
        <v>60</v>
      </c>
      <c r="F14" s="127" t="s">
        <v>61</v>
      </c>
      <c r="G14" s="128" t="s">
        <v>62</v>
      </c>
      <c r="H14" s="129"/>
      <c r="I14" s="130" t="s">
        <v>60</v>
      </c>
    </row>
    <row r="15" spans="1:53" ht="12.75">
      <c r="A15" s="64" t="s">
        <v>176</v>
      </c>
      <c r="B15" s="55"/>
      <c r="C15" s="55"/>
      <c r="D15" s="131"/>
      <c r="E15" s="132"/>
      <c r="F15" s="133"/>
      <c r="G15" s="134">
        <f aca="true" t="shared" si="0" ref="G15:G22">CHOOSE(BA15+1,HSV+PSV,HSV+PSV+Mont,HSV+PSV+Dodavka+Mont,HSV,PSV,Mont,Dodavka,Mont+Dodavka,0)</f>
        <v>0</v>
      </c>
      <c r="H15" s="135"/>
      <c r="I15" s="136">
        <f aca="true" t="shared" si="1" ref="I15:I22">E15+F15*G15/100</f>
        <v>0</v>
      </c>
      <c r="BA15">
        <v>0</v>
      </c>
    </row>
    <row r="16" spans="1:53" ht="12.75">
      <c r="A16" s="64" t="s">
        <v>177</v>
      </c>
      <c r="B16" s="55"/>
      <c r="C16" s="55"/>
      <c r="D16" s="131"/>
      <c r="E16" s="132"/>
      <c r="F16" s="133"/>
      <c r="G16" s="134">
        <f t="shared" si="0"/>
        <v>0</v>
      </c>
      <c r="H16" s="135"/>
      <c r="I16" s="136">
        <f t="shared" si="1"/>
        <v>0</v>
      </c>
      <c r="BA16">
        <v>0</v>
      </c>
    </row>
    <row r="17" spans="1:53" ht="12.75">
      <c r="A17" s="64" t="s">
        <v>178</v>
      </c>
      <c r="B17" s="55"/>
      <c r="C17" s="55"/>
      <c r="D17" s="131"/>
      <c r="E17" s="132"/>
      <c r="F17" s="133"/>
      <c r="G17" s="134">
        <f t="shared" si="0"/>
        <v>0</v>
      </c>
      <c r="H17" s="135"/>
      <c r="I17" s="136">
        <f t="shared" si="1"/>
        <v>0</v>
      </c>
      <c r="BA17">
        <v>0</v>
      </c>
    </row>
    <row r="18" spans="1:53" ht="12.75">
      <c r="A18" s="64" t="s">
        <v>179</v>
      </c>
      <c r="B18" s="55"/>
      <c r="C18" s="55"/>
      <c r="D18" s="131"/>
      <c r="E18" s="132"/>
      <c r="F18" s="133"/>
      <c r="G18" s="134">
        <f t="shared" si="0"/>
        <v>0</v>
      </c>
      <c r="H18" s="135"/>
      <c r="I18" s="136">
        <f t="shared" si="1"/>
        <v>0</v>
      </c>
      <c r="BA18">
        <v>0</v>
      </c>
    </row>
    <row r="19" spans="1:53" ht="12.75">
      <c r="A19" s="64" t="s">
        <v>180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1</v>
      </c>
    </row>
    <row r="20" spans="1:53" ht="12.75">
      <c r="A20" s="64" t="s">
        <v>181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1</v>
      </c>
    </row>
    <row r="21" spans="1:53" ht="12.75">
      <c r="A21" s="64" t="s">
        <v>182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2</v>
      </c>
    </row>
    <row r="22" spans="1:53" ht="12.75">
      <c r="A22" s="64" t="s">
        <v>183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2</v>
      </c>
    </row>
    <row r="23" spans="1:9" ht="13.5" thickBot="1">
      <c r="A23" s="137"/>
      <c r="B23" s="138" t="s">
        <v>63</v>
      </c>
      <c r="C23" s="139"/>
      <c r="D23" s="140"/>
      <c r="E23" s="141"/>
      <c r="F23" s="142"/>
      <c r="G23" s="142"/>
      <c r="H23" s="219">
        <f>SUM(I15:I22)</f>
        <v>0</v>
      </c>
      <c r="I23" s="220"/>
    </row>
    <row r="25" spans="2:9" ht="12.75">
      <c r="B25" s="123"/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0"/>
  <sheetViews>
    <sheetView showGridLines="0" showZeros="0" tabSelected="1" workbookViewId="0" topLeftCell="A1">
      <selection activeCell="A67" sqref="A67:IV69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1" customWidth="1"/>
    <col min="6" max="6" width="9.875" style="146" customWidth="1"/>
    <col min="7" max="7" width="13.875" style="146" customWidth="1"/>
    <col min="8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24" t="s">
        <v>76</v>
      </c>
      <c r="B1" s="224"/>
      <c r="C1" s="224"/>
      <c r="D1" s="224"/>
      <c r="E1" s="224"/>
      <c r="F1" s="224"/>
      <c r="G1" s="224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2" t="s">
        <v>48</v>
      </c>
      <c r="B3" s="213"/>
      <c r="C3" s="97" t="str">
        <f>CONCATENATE(cislostavby," ",nazevstavby)</f>
        <v>081214 Švecová Martina</v>
      </c>
      <c r="D3" s="151"/>
      <c r="E3" s="152" t="s">
        <v>64</v>
      </c>
      <c r="F3" s="153" t="str">
        <f>Rekapitulace!H1</f>
        <v>250115</v>
      </c>
      <c r="G3" s="154"/>
    </row>
    <row r="4" spans="1:7" ht="13.5" thickBot="1">
      <c r="A4" s="225" t="s">
        <v>50</v>
      </c>
      <c r="B4" s="215"/>
      <c r="C4" s="103" t="str">
        <f>CONCATENATE(cisloobjektu," ",nazevobjektu)</f>
        <v>2 SVČ Méďa Krnov</v>
      </c>
      <c r="D4" s="155"/>
      <c r="E4" s="226" t="str">
        <f>Rekapitulace!G2</f>
        <v>SVČ Méďa Krnov společenský sál</v>
      </c>
      <c r="F4" s="227"/>
      <c r="G4" s="228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85</v>
      </c>
      <c r="C8" s="173" t="s">
        <v>86</v>
      </c>
      <c r="D8" s="174" t="s">
        <v>87</v>
      </c>
      <c r="E8" s="175">
        <v>25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0.01494</v>
      </c>
    </row>
    <row r="9" spans="1:15" ht="12.75">
      <c r="A9" s="178"/>
      <c r="B9" s="179"/>
      <c r="C9" s="221" t="s">
        <v>88</v>
      </c>
      <c r="D9" s="222"/>
      <c r="E9" s="222"/>
      <c r="F9" s="222"/>
      <c r="G9" s="223"/>
      <c r="L9" s="180" t="s">
        <v>88</v>
      </c>
      <c r="O9" s="170">
        <v>3</v>
      </c>
    </row>
    <row r="10" spans="1:104" ht="22.5">
      <c r="A10" s="171">
        <v>2</v>
      </c>
      <c r="B10" s="172" t="s">
        <v>89</v>
      </c>
      <c r="C10" s="173" t="s">
        <v>90</v>
      </c>
      <c r="D10" s="174" t="s">
        <v>91</v>
      </c>
      <c r="E10" s="175">
        <v>7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0.00182</v>
      </c>
    </row>
    <row r="11" spans="1:15" ht="12.75">
      <c r="A11" s="178"/>
      <c r="B11" s="179"/>
      <c r="C11" s="221" t="s">
        <v>92</v>
      </c>
      <c r="D11" s="222"/>
      <c r="E11" s="222"/>
      <c r="F11" s="222"/>
      <c r="G11" s="223"/>
      <c r="L11" s="180" t="s">
        <v>92</v>
      </c>
      <c r="O11" s="170">
        <v>3</v>
      </c>
    </row>
    <row r="12" spans="1:104" ht="22.5">
      <c r="A12" s="171">
        <v>3</v>
      </c>
      <c r="B12" s="172" t="s">
        <v>93</v>
      </c>
      <c r="C12" s="173" t="s">
        <v>94</v>
      </c>
      <c r="D12" s="174" t="s">
        <v>91</v>
      </c>
      <c r="E12" s="175">
        <v>7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0.00207</v>
      </c>
    </row>
    <row r="13" spans="1:15" ht="12.75">
      <c r="A13" s="178"/>
      <c r="B13" s="179"/>
      <c r="C13" s="221" t="s">
        <v>95</v>
      </c>
      <c r="D13" s="222"/>
      <c r="E13" s="222"/>
      <c r="F13" s="222"/>
      <c r="G13" s="223"/>
      <c r="L13" s="180" t="s">
        <v>95</v>
      </c>
      <c r="O13" s="170">
        <v>3</v>
      </c>
    </row>
    <row r="14" spans="1:57" ht="12.75">
      <c r="A14" s="181"/>
      <c r="B14" s="182" t="s">
        <v>74</v>
      </c>
      <c r="C14" s="183" t="str">
        <f>CONCATENATE(B7," ",C7)</f>
        <v>61 Upravy povrchů vnitřní</v>
      </c>
      <c r="D14" s="184"/>
      <c r="E14" s="185"/>
      <c r="F14" s="186"/>
      <c r="G14" s="187">
        <f>SUM(G7:G13)</f>
        <v>0</v>
      </c>
      <c r="O14" s="170">
        <v>4</v>
      </c>
      <c r="BA14" s="188">
        <f>SUM(BA7:BA13)</f>
        <v>0</v>
      </c>
      <c r="BB14" s="188">
        <f>SUM(BB7:BB13)</f>
        <v>0</v>
      </c>
      <c r="BC14" s="188">
        <f>SUM(BC7:BC13)</f>
        <v>0</v>
      </c>
      <c r="BD14" s="188">
        <f>SUM(BD7:BD13)</f>
        <v>0</v>
      </c>
      <c r="BE14" s="188">
        <f>SUM(BE7:BE13)</f>
        <v>0</v>
      </c>
    </row>
    <row r="15" spans="1:15" ht="12.75">
      <c r="A15" s="163" t="s">
        <v>72</v>
      </c>
      <c r="B15" s="164" t="s">
        <v>96</v>
      </c>
      <c r="C15" s="165" t="s">
        <v>97</v>
      </c>
      <c r="D15" s="166"/>
      <c r="E15" s="167"/>
      <c r="F15" s="167"/>
      <c r="G15" s="168"/>
      <c r="H15" s="169"/>
      <c r="I15" s="169"/>
      <c r="O15" s="170">
        <v>1</v>
      </c>
    </row>
    <row r="16" spans="1:104" ht="12.75">
      <c r="A16" s="171">
        <v>4</v>
      </c>
      <c r="B16" s="172" t="s">
        <v>98</v>
      </c>
      <c r="C16" s="173" t="s">
        <v>99</v>
      </c>
      <c r="D16" s="174" t="s">
        <v>87</v>
      </c>
      <c r="E16" s="175">
        <v>5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104" ht="12.75">
      <c r="A17" s="171">
        <v>5</v>
      </c>
      <c r="B17" s="172" t="s">
        <v>100</v>
      </c>
      <c r="C17" s="173" t="s">
        <v>101</v>
      </c>
      <c r="D17" s="174" t="s">
        <v>87</v>
      </c>
      <c r="E17" s="175">
        <v>25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1</v>
      </c>
      <c r="CZ17" s="146">
        <v>0.00049</v>
      </c>
    </row>
    <row r="18" spans="1:104" ht="12.75">
      <c r="A18" s="171">
        <v>6</v>
      </c>
      <c r="B18" s="172" t="s">
        <v>102</v>
      </c>
      <c r="C18" s="173" t="s">
        <v>103</v>
      </c>
      <c r="D18" s="174" t="s">
        <v>104</v>
      </c>
      <c r="E18" s="175">
        <v>100</v>
      </c>
      <c r="F18" s="175">
        <v>0</v>
      </c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0.00049</v>
      </c>
    </row>
    <row r="19" spans="1:15" ht="12.75">
      <c r="A19" s="178"/>
      <c r="B19" s="179"/>
      <c r="C19" s="221" t="s">
        <v>105</v>
      </c>
      <c r="D19" s="222"/>
      <c r="E19" s="222"/>
      <c r="F19" s="222"/>
      <c r="G19" s="223"/>
      <c r="L19" s="180" t="s">
        <v>105</v>
      </c>
      <c r="O19" s="170">
        <v>3</v>
      </c>
    </row>
    <row r="20" spans="1:57" ht="12.75">
      <c r="A20" s="181"/>
      <c r="B20" s="182" t="s">
        <v>74</v>
      </c>
      <c r="C20" s="183" t="str">
        <f>CONCATENATE(B15," ",C15)</f>
        <v>97 Prorážení otvorů</v>
      </c>
      <c r="D20" s="184"/>
      <c r="E20" s="185"/>
      <c r="F20" s="186"/>
      <c r="G20" s="187">
        <f>SUM(G15:G19)</f>
        <v>0</v>
      </c>
      <c r="O20" s="170">
        <v>4</v>
      </c>
      <c r="BA20" s="188">
        <f>SUM(BA15:BA19)</f>
        <v>0</v>
      </c>
      <c r="BB20" s="188">
        <f>SUM(BB15:BB19)</f>
        <v>0</v>
      </c>
      <c r="BC20" s="188">
        <f>SUM(BC15:BC19)</f>
        <v>0</v>
      </c>
      <c r="BD20" s="188">
        <f>SUM(BD15:BD19)</f>
        <v>0</v>
      </c>
      <c r="BE20" s="188">
        <f>SUM(BE15:BE19)</f>
        <v>0</v>
      </c>
    </row>
    <row r="21" spans="1:15" ht="12.75">
      <c r="A21" s="163" t="s">
        <v>72</v>
      </c>
      <c r="B21" s="164" t="s">
        <v>106</v>
      </c>
      <c r="C21" s="165" t="s">
        <v>107</v>
      </c>
      <c r="D21" s="166"/>
      <c r="E21" s="167"/>
      <c r="F21" s="167"/>
      <c r="G21" s="168"/>
      <c r="H21" s="169"/>
      <c r="I21" s="169"/>
      <c r="O21" s="170">
        <v>1</v>
      </c>
    </row>
    <row r="22" spans="1:104" ht="22.5">
      <c r="A22" s="171">
        <v>7</v>
      </c>
      <c r="B22" s="172" t="s">
        <v>108</v>
      </c>
      <c r="C22" s="173" t="s">
        <v>109</v>
      </c>
      <c r="D22" s="174" t="s">
        <v>104</v>
      </c>
      <c r="E22" s="175">
        <v>70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9</v>
      </c>
      <c r="AC22" s="146">
        <v>9</v>
      </c>
      <c r="AZ22" s="146">
        <v>4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9</v>
      </c>
      <c r="CZ22" s="146">
        <v>8E-05</v>
      </c>
    </row>
    <row r="23" spans="1:15" ht="12.75">
      <c r="A23" s="178"/>
      <c r="B23" s="179"/>
      <c r="C23" s="221" t="s">
        <v>110</v>
      </c>
      <c r="D23" s="222"/>
      <c r="E23" s="222"/>
      <c r="F23" s="222"/>
      <c r="G23" s="223"/>
      <c r="L23" s="180" t="s">
        <v>110</v>
      </c>
      <c r="O23" s="170">
        <v>3</v>
      </c>
    </row>
    <row r="24" spans="1:104" ht="22.5">
      <c r="A24" s="171">
        <v>8</v>
      </c>
      <c r="B24" s="172" t="s">
        <v>111</v>
      </c>
      <c r="C24" s="173" t="s">
        <v>112</v>
      </c>
      <c r="D24" s="174" t="s">
        <v>87</v>
      </c>
      <c r="E24" s="175">
        <v>25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9</v>
      </c>
      <c r="AC24" s="146">
        <v>9</v>
      </c>
      <c r="AZ24" s="146">
        <v>4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9</v>
      </c>
      <c r="CZ24" s="146">
        <v>4E-05</v>
      </c>
    </row>
    <row r="25" spans="1:15" ht="12.75">
      <c r="A25" s="178"/>
      <c r="B25" s="179"/>
      <c r="C25" s="221" t="s">
        <v>113</v>
      </c>
      <c r="D25" s="222"/>
      <c r="E25" s="222"/>
      <c r="F25" s="222"/>
      <c r="G25" s="223"/>
      <c r="L25" s="180" t="s">
        <v>113</v>
      </c>
      <c r="O25" s="170">
        <v>3</v>
      </c>
    </row>
    <row r="26" spans="1:104" ht="22.5">
      <c r="A26" s="171">
        <v>9</v>
      </c>
      <c r="B26" s="172" t="s">
        <v>114</v>
      </c>
      <c r="C26" s="173" t="s">
        <v>115</v>
      </c>
      <c r="D26" s="174" t="s">
        <v>87</v>
      </c>
      <c r="E26" s="175">
        <v>10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9</v>
      </c>
      <c r="AC26" s="146">
        <v>9</v>
      </c>
      <c r="AZ26" s="146">
        <v>4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9</v>
      </c>
      <c r="CZ26" s="146">
        <v>0.00032</v>
      </c>
    </row>
    <row r="27" spans="1:15" ht="12.75">
      <c r="A27" s="178"/>
      <c r="B27" s="179"/>
      <c r="C27" s="221" t="s">
        <v>116</v>
      </c>
      <c r="D27" s="222"/>
      <c r="E27" s="222"/>
      <c r="F27" s="222"/>
      <c r="G27" s="223"/>
      <c r="L27" s="180" t="s">
        <v>116</v>
      </c>
      <c r="O27" s="170">
        <v>3</v>
      </c>
    </row>
    <row r="28" spans="1:104" ht="12.75">
      <c r="A28" s="171">
        <v>10</v>
      </c>
      <c r="B28" s="172" t="s">
        <v>117</v>
      </c>
      <c r="C28" s="173" t="s">
        <v>118</v>
      </c>
      <c r="D28" s="174" t="s">
        <v>87</v>
      </c>
      <c r="E28" s="175">
        <v>60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9</v>
      </c>
      <c r="AC28" s="146">
        <v>9</v>
      </c>
      <c r="AZ28" s="146">
        <v>4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9</v>
      </c>
      <c r="CZ28" s="146">
        <v>0</v>
      </c>
    </row>
    <row r="29" spans="1:104" ht="12.75">
      <c r="A29" s="171">
        <v>11</v>
      </c>
      <c r="B29" s="172" t="s">
        <v>119</v>
      </c>
      <c r="C29" s="173" t="s">
        <v>120</v>
      </c>
      <c r="D29" s="174" t="s">
        <v>87</v>
      </c>
      <c r="E29" s="175">
        <v>15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9</v>
      </c>
      <c r="AC29" s="146">
        <v>9</v>
      </c>
      <c r="AZ29" s="146">
        <v>4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9</v>
      </c>
      <c r="CZ29" s="146">
        <v>0</v>
      </c>
    </row>
    <row r="30" spans="1:104" ht="22.5">
      <c r="A30" s="171">
        <v>12</v>
      </c>
      <c r="B30" s="172" t="s">
        <v>121</v>
      </c>
      <c r="C30" s="173" t="s">
        <v>122</v>
      </c>
      <c r="D30" s="174" t="s">
        <v>87</v>
      </c>
      <c r="E30" s="175">
        <v>1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9</v>
      </c>
      <c r="AC30" s="146">
        <v>9</v>
      </c>
      <c r="AZ30" s="146">
        <v>4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9</v>
      </c>
      <c r="CZ30" s="146">
        <v>4E-05</v>
      </c>
    </row>
    <row r="31" spans="1:104" ht="22.5">
      <c r="A31" s="171">
        <v>13</v>
      </c>
      <c r="B31" s="172" t="s">
        <v>123</v>
      </c>
      <c r="C31" s="173" t="s">
        <v>124</v>
      </c>
      <c r="D31" s="174" t="s">
        <v>87</v>
      </c>
      <c r="E31" s="175">
        <v>8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9</v>
      </c>
      <c r="AC31" s="146">
        <v>9</v>
      </c>
      <c r="AZ31" s="146">
        <v>4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9</v>
      </c>
      <c r="CZ31" s="146">
        <v>0.00015</v>
      </c>
    </row>
    <row r="32" spans="1:15" ht="12.75">
      <c r="A32" s="178"/>
      <c r="B32" s="179"/>
      <c r="C32" s="221" t="s">
        <v>125</v>
      </c>
      <c r="D32" s="222"/>
      <c r="E32" s="222"/>
      <c r="F32" s="222"/>
      <c r="G32" s="223"/>
      <c r="L32" s="180" t="s">
        <v>125</v>
      </c>
      <c r="O32" s="170">
        <v>3</v>
      </c>
    </row>
    <row r="33" spans="1:104" ht="12.75">
      <c r="A33" s="171">
        <v>14</v>
      </c>
      <c r="B33" s="172" t="s">
        <v>126</v>
      </c>
      <c r="C33" s="173" t="s">
        <v>127</v>
      </c>
      <c r="D33" s="174" t="s">
        <v>87</v>
      </c>
      <c r="E33" s="175">
        <v>1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9</v>
      </c>
      <c r="AC33" s="146">
        <v>9</v>
      </c>
      <c r="AZ33" s="146">
        <v>4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9</v>
      </c>
      <c r="CZ33" s="146">
        <v>0</v>
      </c>
    </row>
    <row r="34" spans="1:15" ht="12.75">
      <c r="A34" s="178"/>
      <c r="B34" s="179"/>
      <c r="C34" s="221" t="s">
        <v>128</v>
      </c>
      <c r="D34" s="222"/>
      <c r="E34" s="222"/>
      <c r="F34" s="222"/>
      <c r="G34" s="223"/>
      <c r="L34" s="180" t="s">
        <v>128</v>
      </c>
      <c r="O34" s="170">
        <v>3</v>
      </c>
    </row>
    <row r="35" spans="1:104" ht="12.75">
      <c r="A35" s="171">
        <v>15</v>
      </c>
      <c r="B35" s="172" t="s">
        <v>129</v>
      </c>
      <c r="C35" s="173" t="s">
        <v>130</v>
      </c>
      <c r="D35" s="174" t="s">
        <v>87</v>
      </c>
      <c r="E35" s="175">
        <v>1</v>
      </c>
      <c r="F35" s="175">
        <v>0</v>
      </c>
      <c r="G35" s="176">
        <f>E35*F35</f>
        <v>0</v>
      </c>
      <c r="O35" s="170">
        <v>2</v>
      </c>
      <c r="AA35" s="146">
        <v>1</v>
      </c>
      <c r="AB35" s="146">
        <v>9</v>
      </c>
      <c r="AC35" s="146">
        <v>9</v>
      </c>
      <c r="AZ35" s="146">
        <v>4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9</v>
      </c>
      <c r="CZ35" s="146">
        <v>0</v>
      </c>
    </row>
    <row r="36" spans="1:15" ht="22.5">
      <c r="A36" s="178"/>
      <c r="B36" s="179"/>
      <c r="C36" s="221" t="s">
        <v>131</v>
      </c>
      <c r="D36" s="222"/>
      <c r="E36" s="222"/>
      <c r="F36" s="222"/>
      <c r="G36" s="223"/>
      <c r="L36" s="180" t="s">
        <v>131</v>
      </c>
      <c r="O36" s="170">
        <v>3</v>
      </c>
    </row>
    <row r="37" spans="1:104" ht="12.75">
      <c r="A37" s="171">
        <v>16</v>
      </c>
      <c r="B37" s="172" t="s">
        <v>132</v>
      </c>
      <c r="C37" s="173" t="s">
        <v>133</v>
      </c>
      <c r="D37" s="174" t="s">
        <v>87</v>
      </c>
      <c r="E37" s="175">
        <v>1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9</v>
      </c>
      <c r="AC37" s="146">
        <v>9</v>
      </c>
      <c r="AZ37" s="146">
        <v>4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9</v>
      </c>
      <c r="CZ37" s="146">
        <v>0</v>
      </c>
    </row>
    <row r="38" spans="1:15" ht="12.75">
      <c r="A38" s="178"/>
      <c r="B38" s="179"/>
      <c r="C38" s="221" t="s">
        <v>134</v>
      </c>
      <c r="D38" s="222"/>
      <c r="E38" s="222"/>
      <c r="F38" s="222"/>
      <c r="G38" s="223"/>
      <c r="L38" s="180" t="s">
        <v>134</v>
      </c>
      <c r="O38" s="170">
        <v>3</v>
      </c>
    </row>
    <row r="39" spans="1:104" ht="12.75">
      <c r="A39" s="171">
        <v>17</v>
      </c>
      <c r="B39" s="172" t="s">
        <v>135</v>
      </c>
      <c r="C39" s="173" t="s">
        <v>136</v>
      </c>
      <c r="D39" s="174" t="s">
        <v>87</v>
      </c>
      <c r="E39" s="175">
        <v>5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9</v>
      </c>
      <c r="AC39" s="146">
        <v>9</v>
      </c>
      <c r="AZ39" s="146">
        <v>4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9</v>
      </c>
      <c r="CZ39" s="146">
        <v>0</v>
      </c>
    </row>
    <row r="40" spans="1:15" ht="22.5">
      <c r="A40" s="178"/>
      <c r="B40" s="179"/>
      <c r="C40" s="221" t="s">
        <v>137</v>
      </c>
      <c r="D40" s="222"/>
      <c r="E40" s="222"/>
      <c r="F40" s="222"/>
      <c r="G40" s="223"/>
      <c r="L40" s="180" t="s">
        <v>137</v>
      </c>
      <c r="O40" s="170">
        <v>3</v>
      </c>
    </row>
    <row r="41" spans="1:104" ht="12.75">
      <c r="A41" s="171">
        <v>18</v>
      </c>
      <c r="B41" s="172" t="s">
        <v>138</v>
      </c>
      <c r="C41" s="173" t="s">
        <v>139</v>
      </c>
      <c r="D41" s="174" t="s">
        <v>87</v>
      </c>
      <c r="E41" s="175">
        <v>10</v>
      </c>
      <c r="F41" s="175">
        <v>0</v>
      </c>
      <c r="G41" s="176">
        <f>E41*F41</f>
        <v>0</v>
      </c>
      <c r="O41" s="170">
        <v>2</v>
      </c>
      <c r="AA41" s="146">
        <v>1</v>
      </c>
      <c r="AB41" s="146">
        <v>9</v>
      </c>
      <c r="AC41" s="146">
        <v>9</v>
      </c>
      <c r="AZ41" s="146">
        <v>4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9</v>
      </c>
      <c r="CZ41" s="146">
        <v>0</v>
      </c>
    </row>
    <row r="42" spans="1:15" ht="12.75">
      <c r="A42" s="178"/>
      <c r="B42" s="179"/>
      <c r="C42" s="221" t="s">
        <v>140</v>
      </c>
      <c r="D42" s="222"/>
      <c r="E42" s="222"/>
      <c r="F42" s="222"/>
      <c r="G42" s="223"/>
      <c r="L42" s="180" t="s">
        <v>140</v>
      </c>
      <c r="O42" s="170">
        <v>3</v>
      </c>
    </row>
    <row r="43" spans="1:104" ht="12.75">
      <c r="A43" s="171">
        <v>19</v>
      </c>
      <c r="B43" s="172" t="s">
        <v>141</v>
      </c>
      <c r="C43" s="173" t="s">
        <v>142</v>
      </c>
      <c r="D43" s="174" t="s">
        <v>87</v>
      </c>
      <c r="E43" s="175">
        <v>4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9</v>
      </c>
      <c r="AC43" s="146">
        <v>9</v>
      </c>
      <c r="AZ43" s="146">
        <v>4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9</v>
      </c>
      <c r="CZ43" s="146">
        <v>0</v>
      </c>
    </row>
    <row r="44" spans="1:15" ht="12.75">
      <c r="A44" s="178"/>
      <c r="B44" s="179"/>
      <c r="C44" s="221" t="s">
        <v>143</v>
      </c>
      <c r="D44" s="222"/>
      <c r="E44" s="222"/>
      <c r="F44" s="222"/>
      <c r="G44" s="223"/>
      <c r="L44" s="180" t="s">
        <v>143</v>
      </c>
      <c r="O44" s="170">
        <v>3</v>
      </c>
    </row>
    <row r="45" spans="1:104" ht="22.5">
      <c r="A45" s="171">
        <v>20</v>
      </c>
      <c r="B45" s="172" t="s">
        <v>144</v>
      </c>
      <c r="C45" s="173" t="s">
        <v>145</v>
      </c>
      <c r="D45" s="174" t="s">
        <v>104</v>
      </c>
      <c r="E45" s="175">
        <v>210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9</v>
      </c>
      <c r="AC45" s="146">
        <v>9</v>
      </c>
      <c r="AZ45" s="146">
        <v>4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9</v>
      </c>
      <c r="CZ45" s="146">
        <v>0.00017</v>
      </c>
    </row>
    <row r="46" spans="1:15" ht="12.75">
      <c r="A46" s="178"/>
      <c r="B46" s="179"/>
      <c r="C46" s="221" t="s">
        <v>146</v>
      </c>
      <c r="D46" s="222"/>
      <c r="E46" s="222"/>
      <c r="F46" s="222"/>
      <c r="G46" s="223"/>
      <c r="L46" s="180" t="s">
        <v>146</v>
      </c>
      <c r="O46" s="170">
        <v>3</v>
      </c>
    </row>
    <row r="47" spans="1:104" ht="22.5">
      <c r="A47" s="171">
        <v>21</v>
      </c>
      <c r="B47" s="172" t="s">
        <v>147</v>
      </c>
      <c r="C47" s="173" t="s">
        <v>148</v>
      </c>
      <c r="D47" s="174" t="s">
        <v>104</v>
      </c>
      <c r="E47" s="175">
        <v>260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9</v>
      </c>
      <c r="AC47" s="146">
        <v>9</v>
      </c>
      <c r="AZ47" s="146">
        <v>4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9</v>
      </c>
      <c r="CZ47" s="146">
        <v>0.00023</v>
      </c>
    </row>
    <row r="48" spans="1:15" ht="12.75">
      <c r="A48" s="178"/>
      <c r="B48" s="179"/>
      <c r="C48" s="221" t="s">
        <v>149</v>
      </c>
      <c r="D48" s="222"/>
      <c r="E48" s="222"/>
      <c r="F48" s="222"/>
      <c r="G48" s="223"/>
      <c r="L48" s="180" t="s">
        <v>149</v>
      </c>
      <c r="O48" s="170">
        <v>3</v>
      </c>
    </row>
    <row r="49" spans="1:104" ht="22.5">
      <c r="A49" s="171">
        <v>22</v>
      </c>
      <c r="B49" s="172" t="s">
        <v>150</v>
      </c>
      <c r="C49" s="173" t="s">
        <v>151</v>
      </c>
      <c r="D49" s="174" t="s">
        <v>104</v>
      </c>
      <c r="E49" s="175">
        <v>6</v>
      </c>
      <c r="F49" s="175">
        <v>0</v>
      </c>
      <c r="G49" s="176">
        <f>E49*F49</f>
        <v>0</v>
      </c>
      <c r="O49" s="170">
        <v>2</v>
      </c>
      <c r="AA49" s="146">
        <v>1</v>
      </c>
      <c r="AB49" s="146">
        <v>9</v>
      </c>
      <c r="AC49" s="146">
        <v>9</v>
      </c>
      <c r="AZ49" s="146">
        <v>4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9</v>
      </c>
      <c r="CZ49" s="146">
        <v>0.00046</v>
      </c>
    </row>
    <row r="50" spans="1:15" ht="12.75">
      <c r="A50" s="178"/>
      <c r="B50" s="179"/>
      <c r="C50" s="221" t="s">
        <v>152</v>
      </c>
      <c r="D50" s="222"/>
      <c r="E50" s="222"/>
      <c r="F50" s="222"/>
      <c r="G50" s="223"/>
      <c r="L50" s="180" t="s">
        <v>152</v>
      </c>
      <c r="O50" s="170">
        <v>3</v>
      </c>
    </row>
    <row r="51" spans="1:104" ht="22.5">
      <c r="A51" s="171">
        <v>23</v>
      </c>
      <c r="B51" s="172" t="s">
        <v>153</v>
      </c>
      <c r="C51" s="173" t="s">
        <v>154</v>
      </c>
      <c r="D51" s="174" t="s">
        <v>104</v>
      </c>
      <c r="E51" s="175">
        <v>6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9</v>
      </c>
      <c r="AC51" s="146">
        <v>9</v>
      </c>
      <c r="AZ51" s="146">
        <v>4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9</v>
      </c>
      <c r="CZ51" s="146">
        <v>6E-05</v>
      </c>
    </row>
    <row r="52" spans="1:15" ht="12.75">
      <c r="A52" s="178"/>
      <c r="B52" s="179"/>
      <c r="C52" s="221" t="s">
        <v>146</v>
      </c>
      <c r="D52" s="222"/>
      <c r="E52" s="222"/>
      <c r="F52" s="222"/>
      <c r="G52" s="223"/>
      <c r="L52" s="180" t="s">
        <v>146</v>
      </c>
      <c r="O52" s="170">
        <v>3</v>
      </c>
    </row>
    <row r="53" spans="1:104" ht="12.75">
      <c r="A53" s="171">
        <v>24</v>
      </c>
      <c r="B53" s="172" t="s">
        <v>155</v>
      </c>
      <c r="C53" s="173" t="s">
        <v>156</v>
      </c>
      <c r="D53" s="174" t="s">
        <v>73</v>
      </c>
      <c r="E53" s="175">
        <v>1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9</v>
      </c>
      <c r="AC53" s="146">
        <v>9</v>
      </c>
      <c r="AZ53" s="146">
        <v>4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9</v>
      </c>
      <c r="CZ53" s="146">
        <v>0</v>
      </c>
    </row>
    <row r="54" spans="1:15" ht="12.75">
      <c r="A54" s="178"/>
      <c r="B54" s="179"/>
      <c r="C54" s="221" t="s">
        <v>157</v>
      </c>
      <c r="D54" s="222"/>
      <c r="E54" s="222"/>
      <c r="F54" s="222"/>
      <c r="G54" s="223"/>
      <c r="L54" s="180" t="s">
        <v>157</v>
      </c>
      <c r="O54" s="170">
        <v>3</v>
      </c>
    </row>
    <row r="55" spans="1:104" ht="12.75">
      <c r="A55" s="171">
        <v>25</v>
      </c>
      <c r="B55" s="172" t="s">
        <v>158</v>
      </c>
      <c r="C55" s="173" t="s">
        <v>159</v>
      </c>
      <c r="D55" s="174" t="s">
        <v>87</v>
      </c>
      <c r="E55" s="175">
        <v>1</v>
      </c>
      <c r="F55" s="175">
        <v>0</v>
      </c>
      <c r="G55" s="176">
        <f>E55*F55</f>
        <v>0</v>
      </c>
      <c r="O55" s="170">
        <v>2</v>
      </c>
      <c r="AA55" s="146">
        <v>3</v>
      </c>
      <c r="AB55" s="146">
        <v>9</v>
      </c>
      <c r="AC55" s="146" t="s">
        <v>158</v>
      </c>
      <c r="AZ55" s="146">
        <v>3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3</v>
      </c>
      <c r="CB55" s="177">
        <v>9</v>
      </c>
      <c r="CZ55" s="146">
        <v>0</v>
      </c>
    </row>
    <row r="56" spans="1:15" ht="12.75">
      <c r="A56" s="178"/>
      <c r="B56" s="179"/>
      <c r="C56" s="221" t="s">
        <v>160</v>
      </c>
      <c r="D56" s="222"/>
      <c r="E56" s="222"/>
      <c r="F56" s="222"/>
      <c r="G56" s="223"/>
      <c r="L56" s="180" t="s">
        <v>160</v>
      </c>
      <c r="O56" s="170">
        <v>3</v>
      </c>
    </row>
    <row r="57" spans="1:104" ht="12.75">
      <c r="A57" s="171">
        <v>26</v>
      </c>
      <c r="B57" s="172" t="s">
        <v>161</v>
      </c>
      <c r="C57" s="173" t="s">
        <v>162</v>
      </c>
      <c r="D57" s="174" t="s">
        <v>87</v>
      </c>
      <c r="E57" s="175">
        <v>4</v>
      </c>
      <c r="F57" s="175">
        <v>0</v>
      </c>
      <c r="G57" s="176">
        <f>E57*F57</f>
        <v>0</v>
      </c>
      <c r="O57" s="170">
        <v>2</v>
      </c>
      <c r="AA57" s="146">
        <v>3</v>
      </c>
      <c r="AB57" s="146">
        <v>9</v>
      </c>
      <c r="AC57" s="146" t="s">
        <v>161</v>
      </c>
      <c r="AZ57" s="146">
        <v>3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3</v>
      </c>
      <c r="CB57" s="177">
        <v>9</v>
      </c>
      <c r="CZ57" s="146">
        <v>0</v>
      </c>
    </row>
    <row r="58" spans="1:15" ht="12.75">
      <c r="A58" s="178"/>
      <c r="B58" s="179"/>
      <c r="C58" s="221" t="s">
        <v>163</v>
      </c>
      <c r="D58" s="222"/>
      <c r="E58" s="222"/>
      <c r="F58" s="222"/>
      <c r="G58" s="223"/>
      <c r="L58" s="180" t="s">
        <v>163</v>
      </c>
      <c r="O58" s="170">
        <v>3</v>
      </c>
    </row>
    <row r="59" spans="1:104" ht="12.75">
      <c r="A59" s="171">
        <v>27</v>
      </c>
      <c r="B59" s="172" t="s">
        <v>164</v>
      </c>
      <c r="C59" s="173" t="s">
        <v>165</v>
      </c>
      <c r="D59" s="174" t="s">
        <v>87</v>
      </c>
      <c r="E59" s="175">
        <v>70</v>
      </c>
      <c r="F59" s="175">
        <v>0</v>
      </c>
      <c r="G59" s="176">
        <f>E59*F59</f>
        <v>0</v>
      </c>
      <c r="O59" s="170">
        <v>2</v>
      </c>
      <c r="AA59" s="146">
        <v>3</v>
      </c>
      <c r="AB59" s="146">
        <v>9</v>
      </c>
      <c r="AC59" s="146" t="s">
        <v>164</v>
      </c>
      <c r="AZ59" s="146">
        <v>3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3</v>
      </c>
      <c r="CB59" s="177">
        <v>9</v>
      </c>
      <c r="CZ59" s="146">
        <v>0</v>
      </c>
    </row>
    <row r="60" spans="1:15" ht="12.75">
      <c r="A60" s="178"/>
      <c r="B60" s="179"/>
      <c r="C60" s="221" t="s">
        <v>166</v>
      </c>
      <c r="D60" s="222"/>
      <c r="E60" s="222"/>
      <c r="F60" s="222"/>
      <c r="G60" s="223"/>
      <c r="L60" s="180" t="s">
        <v>166</v>
      </c>
      <c r="O60" s="170">
        <v>3</v>
      </c>
    </row>
    <row r="61" spans="1:104" ht="22.5">
      <c r="A61" s="171">
        <v>28</v>
      </c>
      <c r="B61" s="172" t="s">
        <v>167</v>
      </c>
      <c r="C61" s="173" t="s">
        <v>168</v>
      </c>
      <c r="D61" s="174" t="s">
        <v>87</v>
      </c>
      <c r="E61" s="175">
        <v>10</v>
      </c>
      <c r="F61" s="175">
        <v>0</v>
      </c>
      <c r="G61" s="176">
        <f>E61*F61</f>
        <v>0</v>
      </c>
      <c r="O61" s="170">
        <v>2</v>
      </c>
      <c r="AA61" s="146">
        <v>3</v>
      </c>
      <c r="AB61" s="146">
        <v>9</v>
      </c>
      <c r="AC61" s="146" t="s">
        <v>167</v>
      </c>
      <c r="AZ61" s="146">
        <v>3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3</v>
      </c>
      <c r="CB61" s="177">
        <v>9</v>
      </c>
      <c r="CZ61" s="146">
        <v>0</v>
      </c>
    </row>
    <row r="62" spans="1:15" ht="12.75">
      <c r="A62" s="178"/>
      <c r="B62" s="179"/>
      <c r="C62" s="221" t="s">
        <v>169</v>
      </c>
      <c r="D62" s="222"/>
      <c r="E62" s="222"/>
      <c r="F62" s="222"/>
      <c r="G62" s="223"/>
      <c r="L62" s="180" t="s">
        <v>169</v>
      </c>
      <c r="O62" s="170">
        <v>3</v>
      </c>
    </row>
    <row r="63" spans="1:104" ht="12.75">
      <c r="A63" s="171">
        <v>29</v>
      </c>
      <c r="B63" s="172" t="s">
        <v>170</v>
      </c>
      <c r="C63" s="173" t="s">
        <v>171</v>
      </c>
      <c r="D63" s="174" t="s">
        <v>87</v>
      </c>
      <c r="E63" s="175">
        <v>4</v>
      </c>
      <c r="F63" s="175">
        <v>0</v>
      </c>
      <c r="G63" s="176">
        <f>E63*F63</f>
        <v>0</v>
      </c>
      <c r="O63" s="170">
        <v>2</v>
      </c>
      <c r="AA63" s="146">
        <v>3</v>
      </c>
      <c r="AB63" s="146">
        <v>9</v>
      </c>
      <c r="AC63" s="146">
        <v>34814106</v>
      </c>
      <c r="AZ63" s="146">
        <v>3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3</v>
      </c>
      <c r="CB63" s="177">
        <v>9</v>
      </c>
      <c r="CZ63" s="146">
        <v>0.0079</v>
      </c>
    </row>
    <row r="64" spans="1:15" ht="12.75">
      <c r="A64" s="178"/>
      <c r="B64" s="179"/>
      <c r="C64" s="221" t="s">
        <v>172</v>
      </c>
      <c r="D64" s="222"/>
      <c r="E64" s="222"/>
      <c r="F64" s="222"/>
      <c r="G64" s="223"/>
      <c r="L64" s="180" t="s">
        <v>172</v>
      </c>
      <c r="O64" s="170">
        <v>3</v>
      </c>
    </row>
    <row r="65" spans="1:104" ht="12.75">
      <c r="A65" s="171">
        <v>30</v>
      </c>
      <c r="B65" s="172" t="s">
        <v>173</v>
      </c>
      <c r="C65" s="173" t="s">
        <v>174</v>
      </c>
      <c r="D65" s="174" t="s">
        <v>87</v>
      </c>
      <c r="E65" s="175">
        <v>1</v>
      </c>
      <c r="F65" s="175">
        <v>0</v>
      </c>
      <c r="G65" s="176">
        <f>E65*F65</f>
        <v>0</v>
      </c>
      <c r="O65" s="170">
        <v>2</v>
      </c>
      <c r="AA65" s="146">
        <v>3</v>
      </c>
      <c r="AB65" s="146">
        <v>9</v>
      </c>
      <c r="AC65" s="146">
        <v>34814110</v>
      </c>
      <c r="AZ65" s="146">
        <v>3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3</v>
      </c>
      <c r="CB65" s="177">
        <v>9</v>
      </c>
      <c r="CZ65" s="146">
        <v>0.0025</v>
      </c>
    </row>
    <row r="66" spans="1:15" ht="12.75">
      <c r="A66" s="178"/>
      <c r="B66" s="179"/>
      <c r="C66" s="221" t="s">
        <v>175</v>
      </c>
      <c r="D66" s="222"/>
      <c r="E66" s="222"/>
      <c r="F66" s="222"/>
      <c r="G66" s="223"/>
      <c r="L66" s="180" t="s">
        <v>175</v>
      </c>
      <c r="O66" s="170">
        <v>3</v>
      </c>
    </row>
    <row r="67" spans="1:57" ht="12.75">
      <c r="A67" s="181"/>
      <c r="B67" s="182" t="s">
        <v>74</v>
      </c>
      <c r="C67" s="183" t="str">
        <f>CONCATENATE(B21," ",C21)</f>
        <v>M21 Elektromontáže</v>
      </c>
      <c r="D67" s="184"/>
      <c r="E67" s="185"/>
      <c r="F67" s="186"/>
      <c r="G67" s="187">
        <f>SUM(G21:G66)</f>
        <v>0</v>
      </c>
      <c r="O67" s="170">
        <v>4</v>
      </c>
      <c r="BA67" s="188">
        <f>SUM(BA21:BA66)</f>
        <v>0</v>
      </c>
      <c r="BB67" s="188">
        <f>SUM(BB21:BB66)</f>
        <v>0</v>
      </c>
      <c r="BC67" s="188">
        <f>SUM(BC21:BC66)</f>
        <v>0</v>
      </c>
      <c r="BD67" s="188">
        <f>SUM(BD21:BD66)</f>
        <v>0</v>
      </c>
      <c r="BE67" s="188">
        <f>SUM(BE21:BE66)</f>
        <v>0</v>
      </c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spans="1:7" ht="12.75">
      <c r="A91" s="189"/>
      <c r="B91" s="189"/>
      <c r="C91" s="189"/>
      <c r="D91" s="189"/>
      <c r="E91" s="189"/>
      <c r="F91" s="189"/>
      <c r="G91" s="189"/>
    </row>
    <row r="92" spans="1:7" ht="12.75">
      <c r="A92" s="189"/>
      <c r="B92" s="189"/>
      <c r="C92" s="189"/>
      <c r="D92" s="189"/>
      <c r="E92" s="189"/>
      <c r="F92" s="189"/>
      <c r="G92" s="189"/>
    </row>
    <row r="93" spans="1:7" ht="12.75">
      <c r="A93" s="189"/>
      <c r="B93" s="189"/>
      <c r="C93" s="189"/>
      <c r="D93" s="189"/>
      <c r="E93" s="189"/>
      <c r="F93" s="189"/>
      <c r="G93" s="189"/>
    </row>
    <row r="94" spans="1:7" ht="12.75">
      <c r="A94" s="189"/>
      <c r="B94" s="189"/>
      <c r="C94" s="189"/>
      <c r="D94" s="189"/>
      <c r="E94" s="189"/>
      <c r="F94" s="189"/>
      <c r="G94" s="189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spans="1:2" ht="12.75">
      <c r="A126" s="190"/>
      <c r="B126" s="190"/>
    </row>
    <row r="127" spans="1:7" ht="12.75">
      <c r="A127" s="189"/>
      <c r="B127" s="189"/>
      <c r="C127" s="192"/>
      <c r="D127" s="192"/>
      <c r="E127" s="193"/>
      <c r="F127" s="192"/>
      <c r="G127" s="194"/>
    </row>
    <row r="128" spans="1:7" ht="12.75">
      <c r="A128" s="195"/>
      <c r="B128" s="195"/>
      <c r="C128" s="189"/>
      <c r="D128" s="189"/>
      <c r="E128" s="196"/>
      <c r="F128" s="189"/>
      <c r="G128" s="189"/>
    </row>
    <row r="129" spans="1:7" ht="12.75">
      <c r="A129" s="189"/>
      <c r="B129" s="189"/>
      <c r="C129" s="189"/>
      <c r="D129" s="189"/>
      <c r="E129" s="196"/>
      <c r="F129" s="189"/>
      <c r="G129" s="189"/>
    </row>
    <row r="130" spans="1:7" ht="12.75">
      <c r="A130" s="189"/>
      <c r="B130" s="189"/>
      <c r="C130" s="189"/>
      <c r="D130" s="189"/>
      <c r="E130" s="196"/>
      <c r="F130" s="189"/>
      <c r="G130" s="189"/>
    </row>
    <row r="131" spans="1:7" ht="12.75">
      <c r="A131" s="189"/>
      <c r="B131" s="189"/>
      <c r="C131" s="189"/>
      <c r="D131" s="189"/>
      <c r="E131" s="196"/>
      <c r="F131" s="189"/>
      <c r="G131" s="189"/>
    </row>
    <row r="132" spans="1:7" ht="12.75">
      <c r="A132" s="189"/>
      <c r="B132" s="189"/>
      <c r="C132" s="189"/>
      <c r="D132" s="189"/>
      <c r="E132" s="196"/>
      <c r="F132" s="189"/>
      <c r="G132" s="189"/>
    </row>
    <row r="133" spans="1:7" ht="12.75">
      <c r="A133" s="189"/>
      <c r="B133" s="189"/>
      <c r="C133" s="189"/>
      <c r="D133" s="189"/>
      <c r="E133" s="196"/>
      <c r="F133" s="189"/>
      <c r="G133" s="189"/>
    </row>
    <row r="134" spans="1:7" ht="12.75">
      <c r="A134" s="189"/>
      <c r="B134" s="189"/>
      <c r="C134" s="189"/>
      <c r="D134" s="189"/>
      <c r="E134" s="196"/>
      <c r="F134" s="189"/>
      <c r="G134" s="189"/>
    </row>
    <row r="135" spans="1:7" ht="12.75">
      <c r="A135" s="189"/>
      <c r="B135" s="189"/>
      <c r="C135" s="189"/>
      <c r="D135" s="189"/>
      <c r="E135" s="196"/>
      <c r="F135" s="189"/>
      <c r="G135" s="189"/>
    </row>
    <row r="136" spans="1:7" ht="12.75">
      <c r="A136" s="189"/>
      <c r="B136" s="189"/>
      <c r="C136" s="189"/>
      <c r="D136" s="189"/>
      <c r="E136" s="196"/>
      <c r="F136" s="189"/>
      <c r="G136" s="189"/>
    </row>
    <row r="137" spans="1:7" ht="12.75">
      <c r="A137" s="189"/>
      <c r="B137" s="189"/>
      <c r="C137" s="189"/>
      <c r="D137" s="189"/>
      <c r="E137" s="196"/>
      <c r="F137" s="189"/>
      <c r="G137" s="189"/>
    </row>
    <row r="138" spans="1:7" ht="12.75">
      <c r="A138" s="189"/>
      <c r="B138" s="189"/>
      <c r="C138" s="189"/>
      <c r="D138" s="189"/>
      <c r="E138" s="196"/>
      <c r="F138" s="189"/>
      <c r="G138" s="189"/>
    </row>
    <row r="139" spans="1:7" ht="12.75">
      <c r="A139" s="189"/>
      <c r="B139" s="189"/>
      <c r="C139" s="189"/>
      <c r="D139" s="189"/>
      <c r="E139" s="196"/>
      <c r="F139" s="189"/>
      <c r="G139" s="189"/>
    </row>
    <row r="140" spans="1:7" ht="12.75">
      <c r="A140" s="189"/>
      <c r="B140" s="189"/>
      <c r="C140" s="189"/>
      <c r="D140" s="189"/>
      <c r="E140" s="196"/>
      <c r="F140" s="189"/>
      <c r="G140" s="189"/>
    </row>
  </sheetData>
  <mergeCells count="29">
    <mergeCell ref="C11:G11"/>
    <mergeCell ref="C13:G13"/>
    <mergeCell ref="A1:G1"/>
    <mergeCell ref="A3:B3"/>
    <mergeCell ref="A4:B4"/>
    <mergeCell ref="E4:G4"/>
    <mergeCell ref="C9:G9"/>
    <mergeCell ref="C46:G46"/>
    <mergeCell ref="C19:G19"/>
    <mergeCell ref="C23:G23"/>
    <mergeCell ref="C25:G25"/>
    <mergeCell ref="C27:G27"/>
    <mergeCell ref="C32:G32"/>
    <mergeCell ref="C34:G34"/>
    <mergeCell ref="C36:G36"/>
    <mergeCell ref="C38:G38"/>
    <mergeCell ref="C40:G40"/>
    <mergeCell ref="C42:G42"/>
    <mergeCell ref="C44:G44"/>
    <mergeCell ref="C60:G60"/>
    <mergeCell ref="C62:G62"/>
    <mergeCell ref="C64:G64"/>
    <mergeCell ref="C66:G66"/>
    <mergeCell ref="C48:G48"/>
    <mergeCell ref="C50:G50"/>
    <mergeCell ref="C52:G52"/>
    <mergeCell ref="C54:G54"/>
    <mergeCell ref="C56:G56"/>
    <mergeCell ref="C58:G5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FRYDL</dc:creator>
  <cp:keywords/>
  <dc:description/>
  <cp:lastModifiedBy>stverak</cp:lastModifiedBy>
  <dcterms:created xsi:type="dcterms:W3CDTF">2015-03-22T10:13:19Z</dcterms:created>
  <dcterms:modified xsi:type="dcterms:W3CDTF">2016-04-27T08:38:04Z</dcterms:modified>
  <cp:category/>
  <cp:version/>
  <cp:contentType/>
  <cp:contentStatus/>
</cp:coreProperties>
</file>