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55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'Rekapitulace'!$G$19</definedName>
    <definedName name="Dodavka0">'Položky'!#REF!</definedName>
    <definedName name="HSV">'Rekapitulace'!$E$19</definedName>
    <definedName name="HSV0">'Položky'!#REF!</definedName>
    <definedName name="HZS">'Rekapitulace'!$I$19</definedName>
    <definedName name="HZS0">'Položky'!#REF!</definedName>
    <definedName name="JKSO">'Krycí list'!$G$2</definedName>
    <definedName name="MJ">'Krycí list'!$G$5</definedName>
    <definedName name="Mont">'Rekapitulace'!$H$19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'Položky'!$A$1:$G$161</definedName>
    <definedName name="_xlnm.Print_Area" localSheetId="1">'Rekapitulace'!$A$1:$I$33</definedName>
    <definedName name="PocetMJ">'Krycí list'!$G$6</definedName>
    <definedName name="Poznamka">'Krycí list'!$B$37</definedName>
    <definedName name="Projektant">'Krycí list'!$C$8</definedName>
    <definedName name="PSV">'Rekapitulace'!$F$19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<sst xmlns="http://schemas.openxmlformats.org/spreadsheetml/2006/main" count="462" uniqueCount="261">
  <si>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</si>
  <si>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</si>
  <si>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</si>
  <si>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</si>
  <si>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</si>
  <si>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</si>
  <si>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</si>
  <si>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</si>
  <si>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</si>
  <si>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</si>
  <si>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</si>
  <si>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</si>
  <si>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</si>
  <si>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</si>
  <si>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</si>
  <si>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</si>
  <si>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</si>
  <si>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</si>
  <si>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</si>
  <si>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</si>
  <si>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</si>
  <si>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</si>
  <si>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</si>
  <si>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</si>
  <si>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</si>
  <si>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</si>
  <si>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</si>
  <si>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</si>
  <si>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</si>
  <si>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</si>
  <si>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</si>
  <si>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</si>
  <si>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</si>
  <si>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</si>
  <si>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</si>
  <si>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</si>
  <si>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</si>
  <si>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</si>
  <si>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</si>
  <si>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</si>
  <si>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</si>
  <si>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</si>
  <si>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</si>
  <si>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</si>
  <si>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</si>
  <si>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</si>
  <si>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</si>
  <si>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</si>
  <si>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</si>
  <si>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</si>
  <si>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</si>
  <si>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</si>
  <si>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</si>
  <si>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</si>
  <si>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</si>
  <si>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</si>
  <si>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</si>
  <si>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</si>
  <si>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</si>
  <si>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</si>
  <si>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</si>
  <si>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</si>
  <si>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</si>
  <si>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</si>
  <si>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</si>
  <si>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</si>
  <si>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</si>
  <si>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</si>
  <si>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</si>
  <si>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</si>
  <si>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</si>
  <si>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</si>
  <si>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</si>
  <si>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</si>
  <si>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</si>
  <si>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</si>
  <si>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2016/08</t>
  </si>
  <si>
    <t>Prodejna Opavská 32, Krnov</t>
  </si>
  <si>
    <t>01</t>
  </si>
  <si>
    <t>Výměna oken v zadní části</t>
  </si>
  <si>
    <t>A</t>
  </si>
  <si>
    <t>Stavební rozpočet</t>
  </si>
  <si>
    <t>61</t>
  </si>
  <si>
    <t>Upravy povrchů vnitřní</t>
  </si>
  <si>
    <t>612425931R00</t>
  </si>
  <si>
    <t xml:space="preserve">Omítka vápenná vnitřního ostění - štuková </t>
  </si>
  <si>
    <t>m2</t>
  </si>
  <si>
    <t>P1:3*(1,20+2*1,80)</t>
  </si>
  <si>
    <t>P2:1,20+2*0,60</t>
  </si>
  <si>
    <t>P3:2*(1,20+2*1,20)</t>
  </si>
  <si>
    <t>P4:2*(0,60+2*0,60)</t>
  </si>
  <si>
    <t>P5:2*(1,40+2*1,80)</t>
  </si>
  <si>
    <t>610991111KR1</t>
  </si>
  <si>
    <t xml:space="preserve">Zakrývání konstrukcí a podlahy uvnitř budovy </t>
  </si>
  <si>
    <t>P1:3*2,00*2,00</t>
  </si>
  <si>
    <t>P2:2,00*2,00</t>
  </si>
  <si>
    <t>P3:2*2,00*2,00</t>
  </si>
  <si>
    <t>P4:2*1,00*1,00</t>
  </si>
  <si>
    <t>P5:2*2,00*2,00</t>
  </si>
  <si>
    <t>62</t>
  </si>
  <si>
    <t>Úpravy povrchů vnější</t>
  </si>
  <si>
    <t>612409991R00</t>
  </si>
  <si>
    <t xml:space="preserve">Začištění omítek kolem oken,dveří apod. </t>
  </si>
  <si>
    <t>m</t>
  </si>
  <si>
    <t>Ostění a nadpraží:</t>
  </si>
  <si>
    <t>629451112R00</t>
  </si>
  <si>
    <t xml:space="preserve">Vyrovnávací vrstva MC šířky do 30 cm </t>
  </si>
  <si>
    <t>pod parapety vnější:</t>
  </si>
  <si>
    <t>P1:3*1,20</t>
  </si>
  <si>
    <t>P2:1,20</t>
  </si>
  <si>
    <t>P3:2*1,20</t>
  </si>
  <si>
    <t>P4:2*0,60</t>
  </si>
  <si>
    <t>P5:2*1,40</t>
  </si>
  <si>
    <t>pod parapety vnitřní:</t>
  </si>
  <si>
    <t>64</t>
  </si>
  <si>
    <t>Výplně otvorů</t>
  </si>
  <si>
    <t>648991113RT2</t>
  </si>
  <si>
    <t>Osazení parapet.desek plast. a lamin. š.nad 20cm včetně dodávky plastové parapetní desky š. 250 mm</t>
  </si>
  <si>
    <t>P1:3*1,20*1,05</t>
  </si>
  <si>
    <t>648991113RT3</t>
  </si>
  <si>
    <t>Osazení parapet.desek plast. a lamin. š.nad 20cm včetně dodávky plastové parapetní desky š. 300 mm</t>
  </si>
  <si>
    <t>P3:2*1,20*1,05</t>
  </si>
  <si>
    <t>648991113RT6</t>
  </si>
  <si>
    <t>Osazení parapet.desek plast. a lamin. š.nad 20cm včetně dodávky plastové parapetní desky š. 500 mm</t>
  </si>
  <si>
    <t>P5:2*1,40*1,05</t>
  </si>
  <si>
    <t>94</t>
  </si>
  <si>
    <t>Lešení a stavební výtahy</t>
  </si>
  <si>
    <t>941955001R00</t>
  </si>
  <si>
    <t xml:space="preserve">Lešení lehké pomocné, výška podlahy do 1,2 m </t>
  </si>
  <si>
    <t>Při montáži oken a nátěru mříží:</t>
  </si>
  <si>
    <t>P1:3*2,00*2</t>
  </si>
  <si>
    <t>P2:2,00*2</t>
  </si>
  <si>
    <t>P3:2*2,00*2</t>
  </si>
  <si>
    <t>P4:2*1,00*2</t>
  </si>
  <si>
    <t>P5:2*2,00*2</t>
  </si>
  <si>
    <t>96</t>
  </si>
  <si>
    <t>Bourání konstrukcí</t>
  </si>
  <si>
    <t>968061112R00</t>
  </si>
  <si>
    <t xml:space="preserve">Vyvěšení dřevěných okenních křídel pl. do 1,5 m2 </t>
  </si>
  <si>
    <t>kus</t>
  </si>
  <si>
    <t>P1:3*3</t>
  </si>
  <si>
    <t>P2:2*1</t>
  </si>
  <si>
    <t>P3:2*2</t>
  </si>
  <si>
    <t>P4:2*1</t>
  </si>
  <si>
    <t>P5:2*3</t>
  </si>
  <si>
    <t>968062244R00</t>
  </si>
  <si>
    <t xml:space="preserve">Vybourání dřevěných rámů oken jednoduch. pl. 1 m2 </t>
  </si>
  <si>
    <t>P2:2*1,20*0,60</t>
  </si>
  <si>
    <t>P4:2*0,60*0,60</t>
  </si>
  <si>
    <t>968062245R00</t>
  </si>
  <si>
    <t xml:space="preserve">Vybourání dřevěných rámů oken jednoduch. pl. 2 m2 </t>
  </si>
  <si>
    <t>P3:2*1,20*1,20</t>
  </si>
  <si>
    <t>968062246R00</t>
  </si>
  <si>
    <t xml:space="preserve">Vybourání dřevěných rámů oken jednoduch. pl. 4 m2 </t>
  </si>
  <si>
    <t>P1:3*1,20*1,80</t>
  </si>
  <si>
    <t>P5:2*1,40*1,80</t>
  </si>
  <si>
    <t>968095002R00</t>
  </si>
  <si>
    <t xml:space="preserve">Bourání parapetů dřevěných š. do 50 cm </t>
  </si>
  <si>
    <t>99</t>
  </si>
  <si>
    <t>Staveništní přesun hmot</t>
  </si>
  <si>
    <t>999281108R00</t>
  </si>
  <si>
    <t xml:space="preserve">Přesun hmot pro opravy a údržbu do výšky 12 m </t>
  </si>
  <si>
    <t>t</t>
  </si>
  <si>
    <t>764</t>
  </si>
  <si>
    <t>Konstrukce klempířské</t>
  </si>
  <si>
    <t>764410850R00</t>
  </si>
  <si>
    <t>Demontáž oplechování parapetů,rš od 100 do 330 mm viz. výpis oken</t>
  </si>
  <si>
    <t>764511650R00</t>
  </si>
  <si>
    <t xml:space="preserve">Oplechování parapetů TiZn rš. 330 mm </t>
  </si>
  <si>
    <t>998764202R00</t>
  </si>
  <si>
    <t xml:space="preserve">Přesun hmot pro klempířské konstr., výšky do 12 m </t>
  </si>
  <si>
    <t>766</t>
  </si>
  <si>
    <t>Konstrukce truhlářské</t>
  </si>
  <si>
    <t>766629301R00</t>
  </si>
  <si>
    <t xml:space="preserve">Montáž oken plastových plochy do 1,50 m2 </t>
  </si>
  <si>
    <t>P2:1</t>
  </si>
  <si>
    <t>P3:2</t>
  </si>
  <si>
    <t>P4:2</t>
  </si>
  <si>
    <t>766629302R00</t>
  </si>
  <si>
    <t xml:space="preserve">Montáž oken plastových plochy do 2,70 m2 </t>
  </si>
  <si>
    <t>P1:3</t>
  </si>
  <si>
    <t>P5:2</t>
  </si>
  <si>
    <t>766000001</t>
  </si>
  <si>
    <t>Plastové okno cca 1 200x1800 mm s poutcem nahoře, viz. výpis oken P1</t>
  </si>
  <si>
    <t>766000002</t>
  </si>
  <si>
    <t xml:space="preserve">Plastové okno cca 1 200x600 mm,viz.tabulka oken P2 </t>
  </si>
  <si>
    <t>766000003</t>
  </si>
  <si>
    <t xml:space="preserve">Plastové okno 1 200x1200 mm,viz.tabulka oken P3 </t>
  </si>
  <si>
    <t>766000004</t>
  </si>
  <si>
    <t xml:space="preserve">Plastové okno cca 600x600 mm,viz.tabulka oken P4 </t>
  </si>
  <si>
    <t>766000005</t>
  </si>
  <si>
    <t>Plastové okno cca 1 400x1800 mm viz.tabulka oken P5</t>
  </si>
  <si>
    <t>998766202R00</t>
  </si>
  <si>
    <t xml:space="preserve">Přesun hmot pro truhlářské konstr., výšky do 12 m </t>
  </si>
  <si>
    <t>781</t>
  </si>
  <si>
    <t>Obklady keramické</t>
  </si>
  <si>
    <t>781101210R00</t>
  </si>
  <si>
    <t xml:space="preserve">Penetrace podkladu pod obklady </t>
  </si>
  <si>
    <t>P2 oprava parapetů v 50%:1,20*0,32*0,50</t>
  </si>
  <si>
    <t>P4 oprava parapetů v 50%:2*0,60*0,32*0,50</t>
  </si>
  <si>
    <t>781675112R00</t>
  </si>
  <si>
    <t xml:space="preserve">Montáž obkladů parapetů keramic. na tmel, 15x15 cm </t>
  </si>
  <si>
    <t>P2 oprava parapetů v 50%:1,20*0,50</t>
  </si>
  <si>
    <t>P4 oprava parapetů v 50%:2*0,60*0,50</t>
  </si>
  <si>
    <t>59781345</t>
  </si>
  <si>
    <t>Obklad bělninový hl.150mm přizpůsobit stávajícímu odstínu a rozměrům</t>
  </si>
  <si>
    <t>1,20*1,5</t>
  </si>
  <si>
    <t>998781202R00</t>
  </si>
  <si>
    <t xml:space="preserve">Přesun hmot pro obklady keramické, výšky do 12 m </t>
  </si>
  <si>
    <t>783</t>
  </si>
  <si>
    <t>Nátěry</t>
  </si>
  <si>
    <t>783201811R00</t>
  </si>
  <si>
    <t xml:space="preserve">Odstranění nátěrů z kovových konstrukcí oškrábáním </t>
  </si>
  <si>
    <t>P2 mříže:1,40*0,80*2</t>
  </si>
  <si>
    <t>P3 mříže:2*1,40*1,40*2</t>
  </si>
  <si>
    <t>P4 mříže:2*0,80*0,80*2</t>
  </si>
  <si>
    <t>P5 mříže:2*1,60*2,00*2</t>
  </si>
  <si>
    <t>783222100R00</t>
  </si>
  <si>
    <t xml:space="preserve">Nátěr syntetický kovových konstrukcí dvojnásobný </t>
  </si>
  <si>
    <t>783522110R00</t>
  </si>
  <si>
    <t xml:space="preserve">Nátěr syntetický klempíř. konstr. email, Balakom </t>
  </si>
  <si>
    <t>P1 parapety:3*1,20*0,33</t>
  </si>
  <si>
    <t>P2 parapety:1,20*0,33</t>
  </si>
  <si>
    <t>P3 parapety:2*1,20*0,33</t>
  </si>
  <si>
    <t>P4 parapety:2*0,60*0,33</t>
  </si>
  <si>
    <t>P5 parapety:2*1,40*0,33</t>
  </si>
  <si>
    <t>783222199KR1</t>
  </si>
  <si>
    <t>Příplatek za stížené podmínky při natírání mříží z vnitřní strany budovy</t>
  </si>
  <si>
    <t>784</t>
  </si>
  <si>
    <t>Malby</t>
  </si>
  <si>
    <t>784452911KR1</t>
  </si>
  <si>
    <t>Oprava,malba směsí tekut.2x,1bar+obrus míst. 3,8 m prostory dotčené stavebními prácemi</t>
  </si>
  <si>
    <t>P1:3*2*(1,20+1,80)*1,00</t>
  </si>
  <si>
    <t>P2:2*(1,20+0,60)*1,00</t>
  </si>
  <si>
    <t>P3:2*2*(1,20+1,20)*1,00</t>
  </si>
  <si>
    <t>P4:2*2*(0,60+0,60)*1,00</t>
  </si>
  <si>
    <t>P5:2*2*(1,40+1,80)*1,00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</si>
  <si>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</si>
  <si>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</si>
  <si>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</si>
  <si>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</si>
  <si>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</si>
  <si>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</si>
  <si>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</si>
  <si>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</si>
  <si>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</si>
  <si>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</si>
  <si>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</si>
  <si>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</si>
  <si>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</si>
  <si>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</si>
  <si>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979990001KR1</t>
  </si>
  <si>
    <t xml:space="preserve">Poplatek za skládku stavební suti + sklo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</si>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</sst>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18" fillId="34" borderId="61" xfId="46" applyNumberFormat="1" applyFont="1" applyFill="1" applyBorder="1" applyAlignment="1">
      <alignment horizontal="right" wrapText="1"/>
      <protection/>
    </xf>
    <xf numFmtId="0" fontId="18" fillId="34" borderId="42" xfId="46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0" fillId="33" borderId="19" xfId="46" applyNumberFormat="1" applyFont="1" applyFill="1" applyBorder="1" applyAlignment="1">
      <alignment horizontal="left"/>
      <protection/>
    </xf>
    <xf numFmtId="0" fontId="20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8" fillId="34" borderId="70" xfId="46" applyNumberFormat="1" applyFont="1" applyFill="1" applyBorder="1" applyAlignment="1">
      <alignment horizontal="left" wrapText="1"/>
      <protection/>
    </xf>
    <xf numFmtId="49" fontId="19" fillId="0" borderId="71" xfId="0" applyNumberFormat="1" applyFont="1" applyBorder="1" applyAlignment="1">
      <alignment horizontal="left" wrapText="1"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A</v>
      </c>
      <c r="D2" s="5" t="str">
        <f>Rekapitulace!G2</f>
        <v>Stavební rozpočet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10"/>
      <c r="D8" s="210"/>
      <c r="E8" s="211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10">
        <f>Projektant</f>
        <v>0</v>
      </c>
      <c r="D9" s="210"/>
      <c r="E9" s="211"/>
      <c r="F9" s="13"/>
      <c r="G9" s="34"/>
      <c r="H9" s="35"/>
    </row>
    <row r="10" spans="1:8" ht="12.75">
      <c r="A10" s="29" t="s">
        <v>14</v>
      </c>
      <c r="B10" s="13"/>
      <c r="C10" s="210"/>
      <c r="D10" s="210"/>
      <c r="E10" s="210"/>
      <c r="F10" s="36"/>
      <c r="G10" s="37"/>
      <c r="H10" s="38"/>
    </row>
    <row r="11" spans="1:57" ht="13.5" customHeight="1">
      <c r="A11" s="29" t="s">
        <v>15</v>
      </c>
      <c r="B11" s="13"/>
      <c r="C11" s="210"/>
      <c r="D11" s="210"/>
      <c r="E11" s="210"/>
      <c r="F11" s="39" t="s">
        <v>16</v>
      </c>
      <c r="G11" s="40" t="s">
        <v>76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2"/>
      <c r="D12" s="212"/>
      <c r="E12" s="212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Rekapitulace!A24</f>
        <v>Ztížené výrobní podmínky</v>
      </c>
      <c r="E15" s="58"/>
      <c r="F15" s="59"/>
      <c r="G15" s="56">
        <f>Rekapitulace!I24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Rekapitulace!A25</f>
        <v>Oborová přirážka</v>
      </c>
      <c r="E16" s="60"/>
      <c r="F16" s="61"/>
      <c r="G16" s="56">
        <f>Rekapitulace!I25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Rekapitulace!A26</f>
        <v>Přesun stavebních kapacit</v>
      </c>
      <c r="E17" s="60"/>
      <c r="F17" s="61"/>
      <c r="G17" s="56">
        <f>Rekapitulace!I26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Rekapitulace!A27</f>
        <v>Mimostaveništní doprava</v>
      </c>
      <c r="E18" s="60"/>
      <c r="F18" s="61"/>
      <c r="G18" s="56">
        <f>Rekapitulace!I27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Rekapitulace!A28</f>
        <v>Zařízení staveniště</v>
      </c>
      <c r="E19" s="60"/>
      <c r="F19" s="61"/>
      <c r="G19" s="56">
        <f>Rekapitulace!I28</f>
        <v>0</v>
      </c>
    </row>
    <row r="20" spans="1:7" ht="15.75" customHeight="1">
      <c r="A20" s="64"/>
      <c r="B20" s="55"/>
      <c r="C20" s="56"/>
      <c r="D20" s="9" t="str">
        <f>Rekapitulace!A29</f>
        <v>Provoz investora</v>
      </c>
      <c r="E20" s="60"/>
      <c r="F20" s="61"/>
      <c r="G20" s="56">
        <f>Rekapitulace!I29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Rekapitulace!A30</f>
        <v>Kompletační činnost (IČD)</v>
      </c>
      <c r="E21" s="60"/>
      <c r="F21" s="61"/>
      <c r="G21" s="56">
        <f>Rekapitulace!I30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13" t="s">
        <v>33</v>
      </c>
      <c r="B23" s="214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15</v>
      </c>
      <c r="D30" s="86" t="s">
        <v>43</v>
      </c>
      <c r="E30" s="88"/>
      <c r="F30" s="205">
        <f>C23-F32</f>
        <v>0</v>
      </c>
      <c r="G30" s="206"/>
    </row>
    <row r="31" spans="1:7" ht="12.75">
      <c r="A31" s="85" t="s">
        <v>44</v>
      </c>
      <c r="B31" s="86"/>
      <c r="C31" s="87">
        <f>SazbaDPH1</f>
        <v>15</v>
      </c>
      <c r="D31" s="86" t="s">
        <v>45</v>
      </c>
      <c r="E31" s="88"/>
      <c r="F31" s="205">
        <f>ROUND(PRODUCT(F30,C31/100),0)</f>
        <v>0</v>
      </c>
      <c r="G31" s="206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5">
        <v>0</v>
      </c>
      <c r="G32" s="206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5">
        <f>ROUND(PRODUCT(F32,C33/100),0)</f>
        <v>0</v>
      </c>
      <c r="G33" s="206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7">
        <f>ROUND(SUM(F30:F33),0)</f>
        <v>0</v>
      </c>
      <c r="G34" s="208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9"/>
      <c r="C37" s="209"/>
      <c r="D37" s="209"/>
      <c r="E37" s="209"/>
      <c r="F37" s="209"/>
      <c r="G37" s="209"/>
      <c r="H37" t="s">
        <v>5</v>
      </c>
    </row>
    <row r="38" spans="1:8" ht="12.75" customHeight="1">
      <c r="A38" s="96"/>
      <c r="B38" s="209"/>
      <c r="C38" s="209"/>
      <c r="D38" s="209"/>
      <c r="E38" s="209"/>
      <c r="F38" s="209"/>
      <c r="G38" s="209"/>
      <c r="H38" t="s">
        <v>5</v>
      </c>
    </row>
    <row r="39" spans="1:8" ht="12.75">
      <c r="A39" s="96"/>
      <c r="B39" s="209"/>
      <c r="C39" s="209"/>
      <c r="D39" s="209"/>
      <c r="E39" s="209"/>
      <c r="F39" s="209"/>
      <c r="G39" s="209"/>
      <c r="H39" t="s">
        <v>5</v>
      </c>
    </row>
    <row r="40" spans="1:8" ht="12.75">
      <c r="A40" s="96"/>
      <c r="B40" s="209"/>
      <c r="C40" s="209"/>
      <c r="D40" s="209"/>
      <c r="E40" s="209"/>
      <c r="F40" s="209"/>
      <c r="G40" s="209"/>
      <c r="H40" t="s">
        <v>5</v>
      </c>
    </row>
    <row r="41" spans="1:8" ht="12.75">
      <c r="A41" s="96"/>
      <c r="B41" s="209"/>
      <c r="C41" s="209"/>
      <c r="D41" s="209"/>
      <c r="E41" s="209"/>
      <c r="F41" s="209"/>
      <c r="G41" s="209"/>
      <c r="H41" t="s">
        <v>5</v>
      </c>
    </row>
    <row r="42" spans="1:8" ht="12.75">
      <c r="A42" s="96"/>
      <c r="B42" s="209"/>
      <c r="C42" s="209"/>
      <c r="D42" s="209"/>
      <c r="E42" s="209"/>
      <c r="F42" s="209"/>
      <c r="G42" s="209"/>
      <c r="H42" t="s">
        <v>5</v>
      </c>
    </row>
    <row r="43" spans="1:8" ht="12.75">
      <c r="A43" s="96"/>
      <c r="B43" s="209"/>
      <c r="C43" s="209"/>
      <c r="D43" s="209"/>
      <c r="E43" s="209"/>
      <c r="F43" s="209"/>
      <c r="G43" s="209"/>
      <c r="H43" t="s">
        <v>5</v>
      </c>
    </row>
    <row r="44" spans="1:8" ht="12.75">
      <c r="A44" s="96"/>
      <c r="B44" s="209"/>
      <c r="C44" s="209"/>
      <c r="D44" s="209"/>
      <c r="E44" s="209"/>
      <c r="F44" s="209"/>
      <c r="G44" s="209"/>
      <c r="H44" t="s">
        <v>5</v>
      </c>
    </row>
    <row r="45" spans="1:8" ht="0.75" customHeight="1">
      <c r="A45" s="96"/>
      <c r="B45" s="209"/>
      <c r="C45" s="209"/>
      <c r="D45" s="209"/>
      <c r="E45" s="209"/>
      <c r="F45" s="209"/>
      <c r="G45" s="209"/>
      <c r="H45" t="s">
        <v>5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  <row r="52" spans="2:7" ht="12.75">
      <c r="B52" s="204"/>
      <c r="C52" s="204"/>
      <c r="D52" s="204"/>
      <c r="E52" s="204"/>
      <c r="F52" s="204"/>
      <c r="G52" s="204"/>
    </row>
    <row r="53" spans="2:7" ht="12.75">
      <c r="B53" s="204"/>
      <c r="C53" s="204"/>
      <c r="D53" s="204"/>
      <c r="E53" s="204"/>
      <c r="F53" s="204"/>
      <c r="G53" s="204"/>
    </row>
    <row r="54" spans="2:7" ht="12.75">
      <c r="B54" s="204"/>
      <c r="C54" s="204"/>
      <c r="D54" s="204"/>
      <c r="E54" s="204"/>
      <c r="F54" s="204"/>
      <c r="G54" s="204"/>
    </row>
    <row r="55" spans="2:7" ht="12.75">
      <c r="B55" s="204"/>
      <c r="C55" s="204"/>
      <c r="D55" s="204"/>
      <c r="E55" s="204"/>
      <c r="F55" s="204"/>
      <c r="G55" s="204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3"/>
  <sheetViews>
    <sheetView zoomScalePageLayoutView="0" workbookViewId="0" topLeftCell="A1">
      <selection activeCell="H32" sqref="H32:I3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5" t="s">
        <v>48</v>
      </c>
      <c r="B1" s="216"/>
      <c r="C1" s="97" t="str">
        <f>CONCATENATE(cislostavby," ",nazevstavby)</f>
        <v>2016/08 Prodejna Opavská 32, Krnov</v>
      </c>
      <c r="D1" s="98"/>
      <c r="E1" s="99"/>
      <c r="F1" s="98"/>
      <c r="G1" s="100" t="s">
        <v>49</v>
      </c>
      <c r="H1" s="101" t="s">
        <v>80</v>
      </c>
      <c r="I1" s="102"/>
    </row>
    <row r="2" spans="1:9" ht="13.5" thickBot="1">
      <c r="A2" s="217" t="s">
        <v>50</v>
      </c>
      <c r="B2" s="218"/>
      <c r="C2" s="103" t="str">
        <f>CONCATENATE(cisloobjektu," ",nazevobjektu)</f>
        <v>01 Výměna oken v zadní části</v>
      </c>
      <c r="D2" s="104"/>
      <c r="E2" s="105"/>
      <c r="F2" s="104"/>
      <c r="G2" s="219" t="s">
        <v>81</v>
      </c>
      <c r="H2" s="220"/>
      <c r="I2" s="221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0" t="str">
        <f>Položky!B7</f>
        <v>61</v>
      </c>
      <c r="B7" s="115" t="str">
        <f>Položky!C7</f>
        <v>Upravy povrchů vnitřní</v>
      </c>
      <c r="C7" s="66"/>
      <c r="D7" s="116"/>
      <c r="E7" s="201">
        <f>Položky!BA20</f>
        <v>0</v>
      </c>
      <c r="F7" s="202">
        <f>Položky!BB20</f>
        <v>0</v>
      </c>
      <c r="G7" s="202">
        <f>Položky!BC20</f>
        <v>0</v>
      </c>
      <c r="H7" s="202">
        <f>Položky!BD20</f>
        <v>0</v>
      </c>
      <c r="I7" s="203">
        <f>Položky!BE20</f>
        <v>0</v>
      </c>
    </row>
    <row r="8" spans="1:9" s="35" customFormat="1" ht="12.75">
      <c r="A8" s="200" t="str">
        <f>Položky!B21</f>
        <v>62</v>
      </c>
      <c r="B8" s="115" t="str">
        <f>Položky!C21</f>
        <v>Úpravy povrchů vnější</v>
      </c>
      <c r="C8" s="66"/>
      <c r="D8" s="116"/>
      <c r="E8" s="201">
        <f>Položky!BA40</f>
        <v>0</v>
      </c>
      <c r="F8" s="202">
        <f>Položky!BB40</f>
        <v>0</v>
      </c>
      <c r="G8" s="202">
        <f>Položky!BC40</f>
        <v>0</v>
      </c>
      <c r="H8" s="202">
        <f>Položky!BD40</f>
        <v>0</v>
      </c>
      <c r="I8" s="203">
        <f>Položky!BE40</f>
        <v>0</v>
      </c>
    </row>
    <row r="9" spans="1:9" s="35" customFormat="1" ht="12.75">
      <c r="A9" s="200" t="str">
        <f>Položky!B41</f>
        <v>64</v>
      </c>
      <c r="B9" s="115" t="str">
        <f>Položky!C41</f>
        <v>Výplně otvorů</v>
      </c>
      <c r="C9" s="66"/>
      <c r="D9" s="116"/>
      <c r="E9" s="201">
        <f>Položky!BA48</f>
        <v>0</v>
      </c>
      <c r="F9" s="202">
        <f>Položky!BB48</f>
        <v>0</v>
      </c>
      <c r="G9" s="202">
        <f>Položky!BC48</f>
        <v>0</v>
      </c>
      <c r="H9" s="202">
        <f>Položky!BD48</f>
        <v>0</v>
      </c>
      <c r="I9" s="203">
        <f>Položky!BE48</f>
        <v>0</v>
      </c>
    </row>
    <row r="10" spans="1:9" s="35" customFormat="1" ht="12.75">
      <c r="A10" s="200" t="str">
        <f>Položky!B49</f>
        <v>94</v>
      </c>
      <c r="B10" s="115" t="str">
        <f>Položky!C49</f>
        <v>Lešení a stavební výtahy</v>
      </c>
      <c r="C10" s="66"/>
      <c r="D10" s="116"/>
      <c r="E10" s="201">
        <f>Položky!BA57</f>
        <v>0</v>
      </c>
      <c r="F10" s="202">
        <f>Položky!BB57</f>
        <v>0</v>
      </c>
      <c r="G10" s="202">
        <f>Položky!BC57</f>
        <v>0</v>
      </c>
      <c r="H10" s="202">
        <f>Položky!BD57</f>
        <v>0</v>
      </c>
      <c r="I10" s="203">
        <f>Položky!BE57</f>
        <v>0</v>
      </c>
    </row>
    <row r="11" spans="1:9" s="35" customFormat="1" ht="12.75">
      <c r="A11" s="200" t="str">
        <f>Položky!B58</f>
        <v>96</v>
      </c>
      <c r="B11" s="115" t="str">
        <f>Položky!C58</f>
        <v>Bourání konstrukcí</v>
      </c>
      <c r="C11" s="66"/>
      <c r="D11" s="116"/>
      <c r="E11" s="201">
        <f>Položky!BA77</f>
        <v>0</v>
      </c>
      <c r="F11" s="202">
        <f>Položky!BB77</f>
        <v>0</v>
      </c>
      <c r="G11" s="202">
        <f>Položky!BC77</f>
        <v>0</v>
      </c>
      <c r="H11" s="202">
        <f>Položky!BD77</f>
        <v>0</v>
      </c>
      <c r="I11" s="203">
        <f>Položky!BE77</f>
        <v>0</v>
      </c>
    </row>
    <row r="12" spans="1:9" s="35" customFormat="1" ht="12.75">
      <c r="A12" s="200" t="str">
        <f>Položky!B78</f>
        <v>99</v>
      </c>
      <c r="B12" s="115" t="str">
        <f>Položky!C78</f>
        <v>Staveništní přesun hmot</v>
      </c>
      <c r="C12" s="66"/>
      <c r="D12" s="116"/>
      <c r="E12" s="201">
        <f>Položky!BA80</f>
        <v>0</v>
      </c>
      <c r="F12" s="202">
        <f>Položky!BB80</f>
        <v>0</v>
      </c>
      <c r="G12" s="202">
        <f>Položky!BC80</f>
        <v>0</v>
      </c>
      <c r="H12" s="202">
        <f>Položky!BD80</f>
        <v>0</v>
      </c>
      <c r="I12" s="203">
        <f>Položky!BE80</f>
        <v>0</v>
      </c>
    </row>
    <row r="13" spans="1:9" s="35" customFormat="1" ht="12.75">
      <c r="A13" s="200" t="str">
        <f>Položky!B81</f>
        <v>764</v>
      </c>
      <c r="B13" s="115" t="str">
        <f>Položky!C81</f>
        <v>Konstrukce klempířské</v>
      </c>
      <c r="C13" s="66"/>
      <c r="D13" s="116"/>
      <c r="E13" s="201">
        <f>Položky!BA95</f>
        <v>0</v>
      </c>
      <c r="F13" s="202">
        <f>Položky!BB95</f>
        <v>0</v>
      </c>
      <c r="G13" s="202">
        <f>Položky!BC95</f>
        <v>0</v>
      </c>
      <c r="H13" s="202">
        <f>Položky!BD95</f>
        <v>0</v>
      </c>
      <c r="I13" s="203">
        <f>Položky!BE95</f>
        <v>0</v>
      </c>
    </row>
    <row r="14" spans="1:9" s="35" customFormat="1" ht="12.75">
      <c r="A14" s="200" t="str">
        <f>Položky!B96</f>
        <v>766</v>
      </c>
      <c r="B14" s="115" t="str">
        <f>Položky!C96</f>
        <v>Konstrukce truhlářské</v>
      </c>
      <c r="C14" s="66"/>
      <c r="D14" s="116"/>
      <c r="E14" s="201">
        <f>Položky!BA110</f>
        <v>0</v>
      </c>
      <c r="F14" s="202">
        <f>Položky!BB110</f>
        <v>0</v>
      </c>
      <c r="G14" s="202">
        <f>Položky!BC110</f>
        <v>0</v>
      </c>
      <c r="H14" s="202">
        <f>Položky!BD110</f>
        <v>0</v>
      </c>
      <c r="I14" s="203">
        <f>Položky!BE110</f>
        <v>0</v>
      </c>
    </row>
    <row r="15" spans="1:9" s="35" customFormat="1" ht="12.75">
      <c r="A15" s="200" t="str">
        <f>Položky!B111</f>
        <v>781</v>
      </c>
      <c r="B15" s="115" t="str">
        <f>Položky!C111</f>
        <v>Obklady keramické</v>
      </c>
      <c r="C15" s="66"/>
      <c r="D15" s="116"/>
      <c r="E15" s="201">
        <f>Položky!BA121</f>
        <v>0</v>
      </c>
      <c r="F15" s="202">
        <f>Položky!BB121</f>
        <v>0</v>
      </c>
      <c r="G15" s="202">
        <f>Položky!BC121</f>
        <v>0</v>
      </c>
      <c r="H15" s="202">
        <f>Položky!BD121</f>
        <v>0</v>
      </c>
      <c r="I15" s="203">
        <f>Položky!BE121</f>
        <v>0</v>
      </c>
    </row>
    <row r="16" spans="1:9" s="35" customFormat="1" ht="12.75">
      <c r="A16" s="200" t="str">
        <f>Položky!B122</f>
        <v>783</v>
      </c>
      <c r="B16" s="115" t="str">
        <f>Položky!C122</f>
        <v>Nátěry</v>
      </c>
      <c r="C16" s="66"/>
      <c r="D16" s="116"/>
      <c r="E16" s="201">
        <f>Položky!BA144</f>
        <v>0</v>
      </c>
      <c r="F16" s="202">
        <f>Položky!BB144</f>
        <v>0</v>
      </c>
      <c r="G16" s="202">
        <f>Položky!BC144</f>
        <v>0</v>
      </c>
      <c r="H16" s="202">
        <f>Položky!BD144</f>
        <v>0</v>
      </c>
      <c r="I16" s="203">
        <f>Položky!BE144</f>
        <v>0</v>
      </c>
    </row>
    <row r="17" spans="1:9" s="35" customFormat="1" ht="12.75">
      <c r="A17" s="200" t="str">
        <f>Položky!B145</f>
        <v>784</v>
      </c>
      <c r="B17" s="115" t="str">
        <f>Položky!C145</f>
        <v>Malby</v>
      </c>
      <c r="C17" s="66"/>
      <c r="D17" s="116"/>
      <c r="E17" s="201">
        <f>Položky!BA152</f>
        <v>0</v>
      </c>
      <c r="F17" s="202">
        <f>Položky!BB152</f>
        <v>0</v>
      </c>
      <c r="G17" s="202">
        <f>Položky!BC152</f>
        <v>0</v>
      </c>
      <c r="H17" s="202">
        <f>Položky!BD152</f>
        <v>0</v>
      </c>
      <c r="I17" s="203">
        <f>Položky!BE152</f>
        <v>0</v>
      </c>
    </row>
    <row r="18" spans="1:9" s="35" customFormat="1" ht="13.5" thickBot="1">
      <c r="A18" s="200" t="str">
        <f>Položky!B153</f>
        <v>D96</v>
      </c>
      <c r="B18" s="115" t="str">
        <f>Položky!C153</f>
        <v>Přesuny suti a vybouraných hmot</v>
      </c>
      <c r="C18" s="66"/>
      <c r="D18" s="116"/>
      <c r="E18" s="201">
        <f>Položky!BA161</f>
        <v>0</v>
      </c>
      <c r="F18" s="202">
        <f>Položky!BB161</f>
        <v>0</v>
      </c>
      <c r="G18" s="202">
        <f>Položky!BC161</f>
        <v>0</v>
      </c>
      <c r="H18" s="202">
        <f>Položky!BD161</f>
        <v>0</v>
      </c>
      <c r="I18" s="203">
        <f>Položky!BE161</f>
        <v>0</v>
      </c>
    </row>
    <row r="19" spans="1:9" s="123" customFormat="1" ht="13.5" thickBot="1">
      <c r="A19" s="117"/>
      <c r="B19" s="118" t="s">
        <v>57</v>
      </c>
      <c r="C19" s="118"/>
      <c r="D19" s="119"/>
      <c r="E19" s="120">
        <f>SUM(E7:E18)</f>
        <v>0</v>
      </c>
      <c r="F19" s="121">
        <f>SUM(F7:F18)</f>
        <v>0</v>
      </c>
      <c r="G19" s="121">
        <f>SUM(G7:G18)</f>
        <v>0</v>
      </c>
      <c r="H19" s="121">
        <f>SUM(H7:H18)</f>
        <v>0</v>
      </c>
      <c r="I19" s="122">
        <f>SUM(I7:I18)</f>
        <v>0</v>
      </c>
    </row>
    <row r="20" spans="1:9" ht="12.75">
      <c r="A20" s="66"/>
      <c r="B20" s="66"/>
      <c r="C20" s="66"/>
      <c r="D20" s="66"/>
      <c r="E20" s="66"/>
      <c r="F20" s="66"/>
      <c r="G20" s="66"/>
      <c r="H20" s="66"/>
      <c r="I20" s="66"/>
    </row>
    <row r="21" spans="1:57" ht="19.5" customHeight="1">
      <c r="A21" s="107" t="s">
        <v>58</v>
      </c>
      <c r="B21" s="107"/>
      <c r="C21" s="107"/>
      <c r="D21" s="107"/>
      <c r="E21" s="107"/>
      <c r="F21" s="107"/>
      <c r="G21" s="124"/>
      <c r="H21" s="107"/>
      <c r="I21" s="107"/>
      <c r="BA21" s="41"/>
      <c r="BB21" s="41"/>
      <c r="BC21" s="41"/>
      <c r="BD21" s="41"/>
      <c r="BE21" s="41"/>
    </row>
    <row r="22" spans="1:9" ht="13.5" thickBot="1">
      <c r="A22" s="77"/>
      <c r="B22" s="77"/>
      <c r="C22" s="77"/>
      <c r="D22" s="77"/>
      <c r="E22" s="77"/>
      <c r="F22" s="77"/>
      <c r="G22" s="77"/>
      <c r="H22" s="77"/>
      <c r="I22" s="77"/>
    </row>
    <row r="23" spans="1:9" ht="12.75">
      <c r="A23" s="71" t="s">
        <v>59</v>
      </c>
      <c r="B23" s="72"/>
      <c r="C23" s="72"/>
      <c r="D23" s="125"/>
      <c r="E23" s="126" t="s">
        <v>60</v>
      </c>
      <c r="F23" s="127" t="s">
        <v>61</v>
      </c>
      <c r="G23" s="128" t="s">
        <v>62</v>
      </c>
      <c r="H23" s="129"/>
      <c r="I23" s="130" t="s">
        <v>60</v>
      </c>
    </row>
    <row r="24" spans="1:53" ht="12.75">
      <c r="A24" s="64" t="s">
        <v>253</v>
      </c>
      <c r="B24" s="55"/>
      <c r="C24" s="55"/>
      <c r="D24" s="131"/>
      <c r="E24" s="132"/>
      <c r="F24" s="133"/>
      <c r="G24" s="134">
        <f aca="true" t="shared" si="0" ref="G24:G31">CHOOSE(BA24+1,HSV+PSV,HSV+PSV+Mont,HSV+PSV+Dodavka+Mont,HSV,PSV,Mont,Dodavka,Mont+Dodavka,0)</f>
        <v>0</v>
      </c>
      <c r="H24" s="135"/>
      <c r="I24" s="136">
        <f aca="true" t="shared" si="1" ref="I24:I31">E24+F24*G24/100</f>
        <v>0</v>
      </c>
      <c r="BA24">
        <v>0</v>
      </c>
    </row>
    <row r="25" spans="1:53" ht="12.75">
      <c r="A25" s="64" t="s">
        <v>254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0</v>
      </c>
    </row>
    <row r="26" spans="1:53" ht="12.75">
      <c r="A26" s="64" t="s">
        <v>255</v>
      </c>
      <c r="B26" s="55"/>
      <c r="C26" s="55"/>
      <c r="D26" s="131"/>
      <c r="E26" s="132"/>
      <c r="F26" s="133"/>
      <c r="G26" s="134">
        <f t="shared" si="0"/>
        <v>0</v>
      </c>
      <c r="H26" s="135"/>
      <c r="I26" s="136">
        <f t="shared" si="1"/>
        <v>0</v>
      </c>
      <c r="BA26">
        <v>0</v>
      </c>
    </row>
    <row r="27" spans="1:53" ht="12.75">
      <c r="A27" s="64" t="s">
        <v>256</v>
      </c>
      <c r="B27" s="55"/>
      <c r="C27" s="55"/>
      <c r="D27" s="131"/>
      <c r="E27" s="132"/>
      <c r="F27" s="133"/>
      <c r="G27" s="134">
        <f t="shared" si="0"/>
        <v>0</v>
      </c>
      <c r="H27" s="135"/>
      <c r="I27" s="136">
        <f t="shared" si="1"/>
        <v>0</v>
      </c>
      <c r="BA27">
        <v>0</v>
      </c>
    </row>
    <row r="28" spans="1:53" ht="12.75">
      <c r="A28" s="64" t="s">
        <v>257</v>
      </c>
      <c r="B28" s="55"/>
      <c r="C28" s="55"/>
      <c r="D28" s="131"/>
      <c r="E28" s="132"/>
      <c r="F28" s="133"/>
      <c r="G28" s="134">
        <f t="shared" si="0"/>
        <v>0</v>
      </c>
      <c r="H28" s="135"/>
      <c r="I28" s="136">
        <f t="shared" si="1"/>
        <v>0</v>
      </c>
      <c r="BA28">
        <v>1</v>
      </c>
    </row>
    <row r="29" spans="1:53" ht="12.75">
      <c r="A29" s="64" t="s">
        <v>258</v>
      </c>
      <c r="B29" s="55"/>
      <c r="C29" s="55"/>
      <c r="D29" s="131"/>
      <c r="E29" s="132"/>
      <c r="F29" s="133"/>
      <c r="G29" s="134">
        <f t="shared" si="0"/>
        <v>0</v>
      </c>
      <c r="H29" s="135"/>
      <c r="I29" s="136">
        <f t="shared" si="1"/>
        <v>0</v>
      </c>
      <c r="BA29">
        <v>1</v>
      </c>
    </row>
    <row r="30" spans="1:53" ht="12.75">
      <c r="A30" s="64" t="s">
        <v>259</v>
      </c>
      <c r="B30" s="55"/>
      <c r="C30" s="55"/>
      <c r="D30" s="131"/>
      <c r="E30" s="132"/>
      <c r="F30" s="133"/>
      <c r="G30" s="134">
        <f t="shared" si="0"/>
        <v>0</v>
      </c>
      <c r="H30" s="135"/>
      <c r="I30" s="136">
        <f t="shared" si="1"/>
        <v>0</v>
      </c>
      <c r="BA30">
        <v>2</v>
      </c>
    </row>
    <row r="31" spans="1:53" ht="12.75">
      <c r="A31" s="64" t="s">
        <v>260</v>
      </c>
      <c r="B31" s="55"/>
      <c r="C31" s="55"/>
      <c r="D31" s="131"/>
      <c r="E31" s="132"/>
      <c r="F31" s="133"/>
      <c r="G31" s="134">
        <f t="shared" si="0"/>
        <v>0</v>
      </c>
      <c r="H31" s="135"/>
      <c r="I31" s="136">
        <f t="shared" si="1"/>
        <v>0</v>
      </c>
      <c r="BA31">
        <v>2</v>
      </c>
    </row>
    <row r="32" spans="1:9" ht="13.5" thickBot="1">
      <c r="A32" s="137"/>
      <c r="B32" s="138" t="s">
        <v>63</v>
      </c>
      <c r="C32" s="139"/>
      <c r="D32" s="140"/>
      <c r="E32" s="141"/>
      <c r="F32" s="142"/>
      <c r="G32" s="142"/>
      <c r="H32" s="222">
        <f>SUM(I24:I31)</f>
        <v>0</v>
      </c>
      <c r="I32" s="223"/>
    </row>
    <row r="34" spans="2:9" ht="12.75">
      <c r="B34" s="123"/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</sheetData>
  <sheetProtection/>
  <mergeCells count="4">
    <mergeCell ref="A1:B1"/>
    <mergeCell ref="A2:B2"/>
    <mergeCell ref="G2:I2"/>
    <mergeCell ref="H32:I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4"/>
  <sheetViews>
    <sheetView showGridLines="0" showZeros="0" zoomScalePageLayoutView="0" workbookViewId="0" topLeftCell="A1">
      <selection activeCell="A161" sqref="A161:IV163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6" t="s">
        <v>75</v>
      </c>
      <c r="B1" s="226"/>
      <c r="C1" s="226"/>
      <c r="D1" s="226"/>
      <c r="E1" s="226"/>
      <c r="F1" s="226"/>
      <c r="G1" s="226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5" t="s">
        <v>48</v>
      </c>
      <c r="B3" s="216"/>
      <c r="C3" s="97" t="str">
        <f>CONCATENATE(cislostavby," ",nazevstavby)</f>
        <v>2016/08 Prodejna Opavská 32, Krnov</v>
      </c>
      <c r="D3" s="151"/>
      <c r="E3" s="152" t="s">
        <v>64</v>
      </c>
      <c r="F3" s="153" t="str">
        <f>Rekapitulace!H1</f>
        <v>A</v>
      </c>
      <c r="G3" s="154"/>
    </row>
    <row r="4" spans="1:7" ht="13.5" thickBot="1">
      <c r="A4" s="227" t="s">
        <v>50</v>
      </c>
      <c r="B4" s="218"/>
      <c r="C4" s="103" t="str">
        <f>CONCATENATE(cisloobjektu," ",nazevobjektu)</f>
        <v>01 Výměna oken v zadní části</v>
      </c>
      <c r="D4" s="155"/>
      <c r="E4" s="228" t="str">
        <f>Rekapitulace!G2</f>
        <v>Stavební rozpočet</v>
      </c>
      <c r="F4" s="229"/>
      <c r="G4" s="230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82</v>
      </c>
      <c r="C7" s="165" t="s">
        <v>83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84</v>
      </c>
      <c r="C8" s="173" t="s">
        <v>85</v>
      </c>
      <c r="D8" s="174" t="s">
        <v>86</v>
      </c>
      <c r="E8" s="175">
        <v>37.6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0.05729</v>
      </c>
    </row>
    <row r="9" spans="1:15" ht="12.75">
      <c r="A9" s="178"/>
      <c r="B9" s="180"/>
      <c r="C9" s="224" t="s">
        <v>87</v>
      </c>
      <c r="D9" s="225"/>
      <c r="E9" s="181">
        <v>14.4</v>
      </c>
      <c r="F9" s="182"/>
      <c r="G9" s="183"/>
      <c r="M9" s="179" t="s">
        <v>87</v>
      </c>
      <c r="O9" s="170"/>
    </row>
    <row r="10" spans="1:15" ht="12.75">
      <c r="A10" s="178"/>
      <c r="B10" s="180"/>
      <c r="C10" s="224" t="s">
        <v>88</v>
      </c>
      <c r="D10" s="225"/>
      <c r="E10" s="181">
        <v>2.4</v>
      </c>
      <c r="F10" s="182"/>
      <c r="G10" s="183"/>
      <c r="M10" s="179" t="s">
        <v>88</v>
      </c>
      <c r="O10" s="170"/>
    </row>
    <row r="11" spans="1:15" ht="12.75">
      <c r="A11" s="178"/>
      <c r="B11" s="180"/>
      <c r="C11" s="224" t="s">
        <v>89</v>
      </c>
      <c r="D11" s="225"/>
      <c r="E11" s="181">
        <v>7.2</v>
      </c>
      <c r="F11" s="182"/>
      <c r="G11" s="183"/>
      <c r="M11" s="179" t="s">
        <v>89</v>
      </c>
      <c r="O11" s="170"/>
    </row>
    <row r="12" spans="1:15" ht="12.75">
      <c r="A12" s="178"/>
      <c r="B12" s="180"/>
      <c r="C12" s="224" t="s">
        <v>90</v>
      </c>
      <c r="D12" s="225"/>
      <c r="E12" s="181">
        <v>3.6</v>
      </c>
      <c r="F12" s="182"/>
      <c r="G12" s="183"/>
      <c r="M12" s="179" t="s">
        <v>90</v>
      </c>
      <c r="O12" s="170"/>
    </row>
    <row r="13" spans="1:15" ht="12.75">
      <c r="A13" s="178"/>
      <c r="B13" s="180"/>
      <c r="C13" s="224" t="s">
        <v>91</v>
      </c>
      <c r="D13" s="225"/>
      <c r="E13" s="181">
        <v>10</v>
      </c>
      <c r="F13" s="182"/>
      <c r="G13" s="183"/>
      <c r="M13" s="179" t="s">
        <v>91</v>
      </c>
      <c r="O13" s="170"/>
    </row>
    <row r="14" spans="1:104" ht="12.75">
      <c r="A14" s="171">
        <v>2</v>
      </c>
      <c r="B14" s="172" t="s">
        <v>92</v>
      </c>
      <c r="C14" s="173" t="s">
        <v>93</v>
      </c>
      <c r="D14" s="174" t="s">
        <v>86</v>
      </c>
      <c r="E14" s="175">
        <v>34</v>
      </c>
      <c r="F14" s="175">
        <v>0</v>
      </c>
      <c r="G14" s="176">
        <f>E14*F14</f>
        <v>0</v>
      </c>
      <c r="O14" s="170">
        <v>2</v>
      </c>
      <c r="AA14" s="146">
        <v>12</v>
      </c>
      <c r="AB14" s="146">
        <v>0</v>
      </c>
      <c r="AC14" s="146">
        <v>47</v>
      </c>
      <c r="AZ14" s="146">
        <v>1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7">
        <v>12</v>
      </c>
      <c r="CB14" s="177">
        <v>0</v>
      </c>
      <c r="CZ14" s="146">
        <v>4E-05</v>
      </c>
    </row>
    <row r="15" spans="1:15" ht="12.75">
      <c r="A15" s="178"/>
      <c r="B15" s="180"/>
      <c r="C15" s="224" t="s">
        <v>94</v>
      </c>
      <c r="D15" s="225"/>
      <c r="E15" s="181">
        <v>12</v>
      </c>
      <c r="F15" s="182"/>
      <c r="G15" s="183"/>
      <c r="M15" s="179" t="s">
        <v>94</v>
      </c>
      <c r="O15" s="170"/>
    </row>
    <row r="16" spans="1:15" ht="12.75">
      <c r="A16" s="178"/>
      <c r="B16" s="180"/>
      <c r="C16" s="224" t="s">
        <v>95</v>
      </c>
      <c r="D16" s="225"/>
      <c r="E16" s="181">
        <v>4</v>
      </c>
      <c r="F16" s="182"/>
      <c r="G16" s="183"/>
      <c r="M16" s="179" t="s">
        <v>95</v>
      </c>
      <c r="O16" s="170"/>
    </row>
    <row r="17" spans="1:15" ht="12.75">
      <c r="A17" s="178"/>
      <c r="B17" s="180"/>
      <c r="C17" s="224" t="s">
        <v>96</v>
      </c>
      <c r="D17" s="225"/>
      <c r="E17" s="181">
        <v>8</v>
      </c>
      <c r="F17" s="182"/>
      <c r="G17" s="183"/>
      <c r="M17" s="179" t="s">
        <v>96</v>
      </c>
      <c r="O17" s="170"/>
    </row>
    <row r="18" spans="1:15" ht="12.75">
      <c r="A18" s="178"/>
      <c r="B18" s="180"/>
      <c r="C18" s="224" t="s">
        <v>97</v>
      </c>
      <c r="D18" s="225"/>
      <c r="E18" s="181">
        <v>2</v>
      </c>
      <c r="F18" s="182"/>
      <c r="G18" s="183"/>
      <c r="M18" s="179" t="s">
        <v>97</v>
      </c>
      <c r="O18" s="170"/>
    </row>
    <row r="19" spans="1:15" ht="12.75">
      <c r="A19" s="178"/>
      <c r="B19" s="180"/>
      <c r="C19" s="224" t="s">
        <v>98</v>
      </c>
      <c r="D19" s="225"/>
      <c r="E19" s="181">
        <v>8</v>
      </c>
      <c r="F19" s="182"/>
      <c r="G19" s="183"/>
      <c r="M19" s="179" t="s">
        <v>98</v>
      </c>
      <c r="O19" s="170"/>
    </row>
    <row r="20" spans="1:57" ht="12.75">
      <c r="A20" s="184"/>
      <c r="B20" s="185" t="s">
        <v>73</v>
      </c>
      <c r="C20" s="186" t="str">
        <f>CONCATENATE(B7," ",C7)</f>
        <v>61 Upravy povrchů vnitřní</v>
      </c>
      <c r="D20" s="187"/>
      <c r="E20" s="188"/>
      <c r="F20" s="189"/>
      <c r="G20" s="190">
        <f>SUM(G7:G19)</f>
        <v>0</v>
      </c>
      <c r="O20" s="170">
        <v>4</v>
      </c>
      <c r="BA20" s="191">
        <f>SUM(BA7:BA19)</f>
        <v>0</v>
      </c>
      <c r="BB20" s="191">
        <f>SUM(BB7:BB19)</f>
        <v>0</v>
      </c>
      <c r="BC20" s="191">
        <f>SUM(BC7:BC19)</f>
        <v>0</v>
      </c>
      <c r="BD20" s="191">
        <f>SUM(BD7:BD19)</f>
        <v>0</v>
      </c>
      <c r="BE20" s="191">
        <f>SUM(BE7:BE19)</f>
        <v>0</v>
      </c>
    </row>
    <row r="21" spans="1:15" ht="12.75">
      <c r="A21" s="163" t="s">
        <v>72</v>
      </c>
      <c r="B21" s="164" t="s">
        <v>99</v>
      </c>
      <c r="C21" s="165" t="s">
        <v>100</v>
      </c>
      <c r="D21" s="166"/>
      <c r="E21" s="167"/>
      <c r="F21" s="167"/>
      <c r="G21" s="168"/>
      <c r="H21" s="169"/>
      <c r="I21" s="169"/>
      <c r="O21" s="170">
        <v>1</v>
      </c>
    </row>
    <row r="22" spans="1:104" ht="12.75">
      <c r="A22" s="171">
        <v>3</v>
      </c>
      <c r="B22" s="172" t="s">
        <v>101</v>
      </c>
      <c r="C22" s="173" t="s">
        <v>102</v>
      </c>
      <c r="D22" s="174" t="s">
        <v>103</v>
      </c>
      <c r="E22" s="175">
        <v>37.6</v>
      </c>
      <c r="F22" s="175">
        <v>0</v>
      </c>
      <c r="G22" s="176">
        <f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7">
        <v>1</v>
      </c>
      <c r="CB22" s="177">
        <v>1</v>
      </c>
      <c r="CZ22" s="146">
        <v>0.00431</v>
      </c>
    </row>
    <row r="23" spans="1:15" ht="12.75">
      <c r="A23" s="178"/>
      <c r="B23" s="180"/>
      <c r="C23" s="224" t="s">
        <v>104</v>
      </c>
      <c r="D23" s="225"/>
      <c r="E23" s="181">
        <v>0</v>
      </c>
      <c r="F23" s="182"/>
      <c r="G23" s="183"/>
      <c r="M23" s="179" t="s">
        <v>104</v>
      </c>
      <c r="O23" s="170"/>
    </row>
    <row r="24" spans="1:15" ht="12.75">
      <c r="A24" s="178"/>
      <c r="B24" s="180"/>
      <c r="C24" s="224" t="s">
        <v>87</v>
      </c>
      <c r="D24" s="225"/>
      <c r="E24" s="181">
        <v>14.4</v>
      </c>
      <c r="F24" s="182"/>
      <c r="G24" s="183"/>
      <c r="M24" s="179" t="s">
        <v>87</v>
      </c>
      <c r="O24" s="170"/>
    </row>
    <row r="25" spans="1:15" ht="12.75">
      <c r="A25" s="178"/>
      <c r="B25" s="180"/>
      <c r="C25" s="224" t="s">
        <v>88</v>
      </c>
      <c r="D25" s="225"/>
      <c r="E25" s="181">
        <v>2.4</v>
      </c>
      <c r="F25" s="182"/>
      <c r="G25" s="183"/>
      <c r="M25" s="179" t="s">
        <v>88</v>
      </c>
      <c r="O25" s="170"/>
    </row>
    <row r="26" spans="1:15" ht="12.75">
      <c r="A26" s="178"/>
      <c r="B26" s="180"/>
      <c r="C26" s="224" t="s">
        <v>89</v>
      </c>
      <c r="D26" s="225"/>
      <c r="E26" s="181">
        <v>7.2</v>
      </c>
      <c r="F26" s="182"/>
      <c r="G26" s="183"/>
      <c r="M26" s="179" t="s">
        <v>89</v>
      </c>
      <c r="O26" s="170"/>
    </row>
    <row r="27" spans="1:15" ht="12.75">
      <c r="A27" s="178"/>
      <c r="B27" s="180"/>
      <c r="C27" s="224" t="s">
        <v>90</v>
      </c>
      <c r="D27" s="225"/>
      <c r="E27" s="181">
        <v>3.6</v>
      </c>
      <c r="F27" s="182"/>
      <c r="G27" s="183"/>
      <c r="M27" s="179" t="s">
        <v>90</v>
      </c>
      <c r="O27" s="170"/>
    </row>
    <row r="28" spans="1:15" ht="12.75">
      <c r="A28" s="178"/>
      <c r="B28" s="180"/>
      <c r="C28" s="224" t="s">
        <v>91</v>
      </c>
      <c r="D28" s="225"/>
      <c r="E28" s="181">
        <v>10</v>
      </c>
      <c r="F28" s="182"/>
      <c r="G28" s="183"/>
      <c r="M28" s="179" t="s">
        <v>91</v>
      </c>
      <c r="O28" s="170"/>
    </row>
    <row r="29" spans="1:104" ht="12.75">
      <c r="A29" s="171">
        <v>4</v>
      </c>
      <c r="B29" s="172" t="s">
        <v>105</v>
      </c>
      <c r="C29" s="173" t="s">
        <v>106</v>
      </c>
      <c r="D29" s="174" t="s">
        <v>103</v>
      </c>
      <c r="E29" s="175">
        <v>20</v>
      </c>
      <c r="F29" s="175">
        <v>0</v>
      </c>
      <c r="G29" s="176">
        <f>E29*F29</f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7">
        <v>1</v>
      </c>
      <c r="CB29" s="177">
        <v>1</v>
      </c>
      <c r="CZ29" s="146">
        <v>0.0212</v>
      </c>
    </row>
    <row r="30" spans="1:15" ht="12.75">
      <c r="A30" s="178"/>
      <c r="B30" s="180"/>
      <c r="C30" s="224" t="s">
        <v>107</v>
      </c>
      <c r="D30" s="225"/>
      <c r="E30" s="181">
        <v>0</v>
      </c>
      <c r="F30" s="182"/>
      <c r="G30" s="183"/>
      <c r="M30" s="179" t="s">
        <v>107</v>
      </c>
      <c r="O30" s="170"/>
    </row>
    <row r="31" spans="1:15" ht="12.75">
      <c r="A31" s="178"/>
      <c r="B31" s="180"/>
      <c r="C31" s="224" t="s">
        <v>108</v>
      </c>
      <c r="D31" s="225"/>
      <c r="E31" s="181">
        <v>3.6</v>
      </c>
      <c r="F31" s="182"/>
      <c r="G31" s="183"/>
      <c r="M31" s="179" t="s">
        <v>108</v>
      </c>
      <c r="O31" s="170"/>
    </row>
    <row r="32" spans="1:15" ht="12.75">
      <c r="A32" s="178"/>
      <c r="B32" s="180"/>
      <c r="C32" s="224" t="s">
        <v>109</v>
      </c>
      <c r="D32" s="225"/>
      <c r="E32" s="181">
        <v>1.2</v>
      </c>
      <c r="F32" s="182"/>
      <c r="G32" s="183"/>
      <c r="M32" s="179" t="s">
        <v>109</v>
      </c>
      <c r="O32" s="170"/>
    </row>
    <row r="33" spans="1:15" ht="12.75">
      <c r="A33" s="178"/>
      <c r="B33" s="180"/>
      <c r="C33" s="224" t="s">
        <v>110</v>
      </c>
      <c r="D33" s="225"/>
      <c r="E33" s="181">
        <v>2.4</v>
      </c>
      <c r="F33" s="182"/>
      <c r="G33" s="183"/>
      <c r="M33" s="179" t="s">
        <v>110</v>
      </c>
      <c r="O33" s="170"/>
    </row>
    <row r="34" spans="1:15" ht="12.75">
      <c r="A34" s="178"/>
      <c r="B34" s="180"/>
      <c r="C34" s="224" t="s">
        <v>111</v>
      </c>
      <c r="D34" s="225"/>
      <c r="E34" s="181">
        <v>1.2</v>
      </c>
      <c r="F34" s="182"/>
      <c r="G34" s="183"/>
      <c r="M34" s="179" t="s">
        <v>111</v>
      </c>
      <c r="O34" s="170"/>
    </row>
    <row r="35" spans="1:15" ht="12.75">
      <c r="A35" s="178"/>
      <c r="B35" s="180"/>
      <c r="C35" s="224" t="s">
        <v>112</v>
      </c>
      <c r="D35" s="225"/>
      <c r="E35" s="181">
        <v>2.8</v>
      </c>
      <c r="F35" s="182"/>
      <c r="G35" s="183"/>
      <c r="M35" s="179" t="s">
        <v>112</v>
      </c>
      <c r="O35" s="170"/>
    </row>
    <row r="36" spans="1:15" ht="12.75">
      <c r="A36" s="178"/>
      <c r="B36" s="180"/>
      <c r="C36" s="224" t="s">
        <v>113</v>
      </c>
      <c r="D36" s="225"/>
      <c r="E36" s="181">
        <v>0</v>
      </c>
      <c r="F36" s="182"/>
      <c r="G36" s="183"/>
      <c r="M36" s="179" t="s">
        <v>113</v>
      </c>
      <c r="O36" s="170"/>
    </row>
    <row r="37" spans="1:15" ht="12.75">
      <c r="A37" s="178"/>
      <c r="B37" s="180"/>
      <c r="C37" s="224" t="s">
        <v>108</v>
      </c>
      <c r="D37" s="225"/>
      <c r="E37" s="181">
        <v>3.6</v>
      </c>
      <c r="F37" s="182"/>
      <c r="G37" s="183"/>
      <c r="M37" s="179" t="s">
        <v>108</v>
      </c>
      <c r="O37" s="170"/>
    </row>
    <row r="38" spans="1:15" ht="12.75">
      <c r="A38" s="178"/>
      <c r="B38" s="180"/>
      <c r="C38" s="224" t="s">
        <v>110</v>
      </c>
      <c r="D38" s="225"/>
      <c r="E38" s="181">
        <v>2.4</v>
      </c>
      <c r="F38" s="182"/>
      <c r="G38" s="183"/>
      <c r="M38" s="179" t="s">
        <v>110</v>
      </c>
      <c r="O38" s="170"/>
    </row>
    <row r="39" spans="1:15" ht="12.75">
      <c r="A39" s="178"/>
      <c r="B39" s="180"/>
      <c r="C39" s="224" t="s">
        <v>112</v>
      </c>
      <c r="D39" s="225"/>
      <c r="E39" s="181">
        <v>2.8</v>
      </c>
      <c r="F39" s="182"/>
      <c r="G39" s="183"/>
      <c r="M39" s="179" t="s">
        <v>112</v>
      </c>
      <c r="O39" s="170"/>
    </row>
    <row r="40" spans="1:57" ht="12.75">
      <c r="A40" s="184"/>
      <c r="B40" s="185" t="s">
        <v>73</v>
      </c>
      <c r="C40" s="186" t="str">
        <f>CONCATENATE(B21," ",C21)</f>
        <v>62 Úpravy povrchů vnější</v>
      </c>
      <c r="D40" s="187"/>
      <c r="E40" s="188"/>
      <c r="F40" s="189"/>
      <c r="G40" s="190">
        <f>SUM(G21:G39)</f>
        <v>0</v>
      </c>
      <c r="O40" s="170">
        <v>4</v>
      </c>
      <c r="BA40" s="191">
        <f>SUM(BA21:BA39)</f>
        <v>0</v>
      </c>
      <c r="BB40" s="191">
        <f>SUM(BB21:BB39)</f>
        <v>0</v>
      </c>
      <c r="BC40" s="191">
        <f>SUM(BC21:BC39)</f>
        <v>0</v>
      </c>
      <c r="BD40" s="191">
        <f>SUM(BD21:BD39)</f>
        <v>0</v>
      </c>
      <c r="BE40" s="191">
        <f>SUM(BE21:BE39)</f>
        <v>0</v>
      </c>
    </row>
    <row r="41" spans="1:15" ht="12.75">
      <c r="A41" s="163" t="s">
        <v>72</v>
      </c>
      <c r="B41" s="164" t="s">
        <v>114</v>
      </c>
      <c r="C41" s="165" t="s">
        <v>115</v>
      </c>
      <c r="D41" s="166"/>
      <c r="E41" s="167"/>
      <c r="F41" s="167"/>
      <c r="G41" s="168"/>
      <c r="H41" s="169"/>
      <c r="I41" s="169"/>
      <c r="O41" s="170">
        <v>1</v>
      </c>
    </row>
    <row r="42" spans="1:104" ht="22.5">
      <c r="A42" s="171">
        <v>5</v>
      </c>
      <c r="B42" s="172" t="s">
        <v>116</v>
      </c>
      <c r="C42" s="173" t="s">
        <v>117</v>
      </c>
      <c r="D42" s="174" t="s">
        <v>103</v>
      </c>
      <c r="E42" s="175">
        <v>3.78</v>
      </c>
      <c r="F42" s="175">
        <v>0</v>
      </c>
      <c r="G42" s="176">
        <f>E42*F42</f>
        <v>0</v>
      </c>
      <c r="O42" s="170">
        <v>2</v>
      </c>
      <c r="AA42" s="146">
        <v>1</v>
      </c>
      <c r="AB42" s="146">
        <v>1</v>
      </c>
      <c r="AC42" s="146">
        <v>1</v>
      </c>
      <c r="AZ42" s="146">
        <v>1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A42" s="177">
        <v>1</v>
      </c>
      <c r="CB42" s="177">
        <v>1</v>
      </c>
      <c r="CZ42" s="146">
        <v>0.00551</v>
      </c>
    </row>
    <row r="43" spans="1:15" ht="12.75">
      <c r="A43" s="178"/>
      <c r="B43" s="180"/>
      <c r="C43" s="224" t="s">
        <v>118</v>
      </c>
      <c r="D43" s="225"/>
      <c r="E43" s="181">
        <v>3.78</v>
      </c>
      <c r="F43" s="182"/>
      <c r="G43" s="183"/>
      <c r="M43" s="179" t="s">
        <v>118</v>
      </c>
      <c r="O43" s="170"/>
    </row>
    <row r="44" spans="1:104" ht="22.5">
      <c r="A44" s="171">
        <v>6</v>
      </c>
      <c r="B44" s="172" t="s">
        <v>119</v>
      </c>
      <c r="C44" s="173" t="s">
        <v>120</v>
      </c>
      <c r="D44" s="174" t="s">
        <v>103</v>
      </c>
      <c r="E44" s="175">
        <v>2.52</v>
      </c>
      <c r="F44" s="175">
        <v>0</v>
      </c>
      <c r="G44" s="176">
        <f>E44*F44</f>
        <v>0</v>
      </c>
      <c r="O44" s="170">
        <v>2</v>
      </c>
      <c r="AA44" s="146">
        <v>1</v>
      </c>
      <c r="AB44" s="146">
        <v>1</v>
      </c>
      <c r="AC44" s="146">
        <v>1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1</v>
      </c>
      <c r="CB44" s="177">
        <v>1</v>
      </c>
      <c r="CZ44" s="146">
        <v>0.00616</v>
      </c>
    </row>
    <row r="45" spans="1:15" ht="12.75">
      <c r="A45" s="178"/>
      <c r="B45" s="180"/>
      <c r="C45" s="224" t="s">
        <v>121</v>
      </c>
      <c r="D45" s="225"/>
      <c r="E45" s="181">
        <v>2.52</v>
      </c>
      <c r="F45" s="182"/>
      <c r="G45" s="183"/>
      <c r="M45" s="179" t="s">
        <v>121</v>
      </c>
      <c r="O45" s="170"/>
    </row>
    <row r="46" spans="1:104" ht="22.5">
      <c r="A46" s="171">
        <v>7</v>
      </c>
      <c r="B46" s="172" t="s">
        <v>122</v>
      </c>
      <c r="C46" s="173" t="s">
        <v>123</v>
      </c>
      <c r="D46" s="174" t="s">
        <v>103</v>
      </c>
      <c r="E46" s="175">
        <v>2.94</v>
      </c>
      <c r="F46" s="175">
        <v>0</v>
      </c>
      <c r="G46" s="176">
        <f>E46*F46</f>
        <v>0</v>
      </c>
      <c r="O46" s="170">
        <v>2</v>
      </c>
      <c r="AA46" s="146">
        <v>1</v>
      </c>
      <c r="AB46" s="146">
        <v>1</v>
      </c>
      <c r="AC46" s="146">
        <v>1</v>
      </c>
      <c r="AZ46" s="146">
        <v>1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7">
        <v>1</v>
      </c>
      <c r="CB46" s="177">
        <v>1</v>
      </c>
      <c r="CZ46" s="146">
        <v>0.00876</v>
      </c>
    </row>
    <row r="47" spans="1:15" ht="12.75">
      <c r="A47" s="178"/>
      <c r="B47" s="180"/>
      <c r="C47" s="224" t="s">
        <v>124</v>
      </c>
      <c r="D47" s="225"/>
      <c r="E47" s="181">
        <v>2.94</v>
      </c>
      <c r="F47" s="182"/>
      <c r="G47" s="183"/>
      <c r="M47" s="179" t="s">
        <v>124</v>
      </c>
      <c r="O47" s="170"/>
    </row>
    <row r="48" spans="1:57" ht="12.75">
      <c r="A48" s="184"/>
      <c r="B48" s="185" t="s">
        <v>73</v>
      </c>
      <c r="C48" s="186" t="str">
        <f>CONCATENATE(B41," ",C41)</f>
        <v>64 Výplně otvorů</v>
      </c>
      <c r="D48" s="187"/>
      <c r="E48" s="188"/>
      <c r="F48" s="189"/>
      <c r="G48" s="190">
        <f>SUM(G41:G47)</f>
        <v>0</v>
      </c>
      <c r="O48" s="170">
        <v>4</v>
      </c>
      <c r="BA48" s="191">
        <f>SUM(BA41:BA47)</f>
        <v>0</v>
      </c>
      <c r="BB48" s="191">
        <f>SUM(BB41:BB47)</f>
        <v>0</v>
      </c>
      <c r="BC48" s="191">
        <f>SUM(BC41:BC47)</f>
        <v>0</v>
      </c>
      <c r="BD48" s="191">
        <f>SUM(BD41:BD47)</f>
        <v>0</v>
      </c>
      <c r="BE48" s="191">
        <f>SUM(BE41:BE47)</f>
        <v>0</v>
      </c>
    </row>
    <row r="49" spans="1:15" ht="12.75">
      <c r="A49" s="163" t="s">
        <v>72</v>
      </c>
      <c r="B49" s="164" t="s">
        <v>125</v>
      </c>
      <c r="C49" s="165" t="s">
        <v>126</v>
      </c>
      <c r="D49" s="166"/>
      <c r="E49" s="167"/>
      <c r="F49" s="167"/>
      <c r="G49" s="168"/>
      <c r="H49" s="169"/>
      <c r="I49" s="169"/>
      <c r="O49" s="170">
        <v>1</v>
      </c>
    </row>
    <row r="50" spans="1:104" ht="12.75">
      <c r="A50" s="171">
        <v>8</v>
      </c>
      <c r="B50" s="172" t="s">
        <v>127</v>
      </c>
      <c r="C50" s="173" t="s">
        <v>128</v>
      </c>
      <c r="D50" s="174" t="s">
        <v>86</v>
      </c>
      <c r="E50" s="175">
        <v>36</v>
      </c>
      <c r="F50" s="175">
        <v>0</v>
      </c>
      <c r="G50" s="176">
        <f>E50*F50</f>
        <v>0</v>
      </c>
      <c r="O50" s="170">
        <v>2</v>
      </c>
      <c r="AA50" s="146">
        <v>1</v>
      </c>
      <c r="AB50" s="146">
        <v>1</v>
      </c>
      <c r="AC50" s="146">
        <v>1</v>
      </c>
      <c r="AZ50" s="146">
        <v>1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7">
        <v>1</v>
      </c>
      <c r="CB50" s="177">
        <v>1</v>
      </c>
      <c r="CZ50" s="146">
        <v>0.00121</v>
      </c>
    </row>
    <row r="51" spans="1:15" ht="12.75">
      <c r="A51" s="178"/>
      <c r="B51" s="180"/>
      <c r="C51" s="224" t="s">
        <v>129</v>
      </c>
      <c r="D51" s="225"/>
      <c r="E51" s="181">
        <v>0</v>
      </c>
      <c r="F51" s="182"/>
      <c r="G51" s="183"/>
      <c r="M51" s="179" t="s">
        <v>129</v>
      </c>
      <c r="O51" s="170"/>
    </row>
    <row r="52" spans="1:15" ht="12.75">
      <c r="A52" s="178"/>
      <c r="B52" s="180"/>
      <c r="C52" s="224" t="s">
        <v>130</v>
      </c>
      <c r="D52" s="225"/>
      <c r="E52" s="181">
        <v>12</v>
      </c>
      <c r="F52" s="182"/>
      <c r="G52" s="183"/>
      <c r="M52" s="179" t="s">
        <v>130</v>
      </c>
      <c r="O52" s="170"/>
    </row>
    <row r="53" spans="1:15" ht="12.75">
      <c r="A53" s="178"/>
      <c r="B53" s="180"/>
      <c r="C53" s="224" t="s">
        <v>131</v>
      </c>
      <c r="D53" s="225"/>
      <c r="E53" s="181">
        <v>4</v>
      </c>
      <c r="F53" s="182"/>
      <c r="G53" s="183"/>
      <c r="M53" s="179" t="s">
        <v>131</v>
      </c>
      <c r="O53" s="170"/>
    </row>
    <row r="54" spans="1:15" ht="12.75">
      <c r="A54" s="178"/>
      <c r="B54" s="180"/>
      <c r="C54" s="224" t="s">
        <v>132</v>
      </c>
      <c r="D54" s="225"/>
      <c r="E54" s="181">
        <v>8</v>
      </c>
      <c r="F54" s="182"/>
      <c r="G54" s="183"/>
      <c r="M54" s="179" t="s">
        <v>132</v>
      </c>
      <c r="O54" s="170"/>
    </row>
    <row r="55" spans="1:15" ht="12.75">
      <c r="A55" s="178"/>
      <c r="B55" s="180"/>
      <c r="C55" s="224" t="s">
        <v>133</v>
      </c>
      <c r="D55" s="225"/>
      <c r="E55" s="181">
        <v>4</v>
      </c>
      <c r="F55" s="182"/>
      <c r="G55" s="183"/>
      <c r="M55" s="179" t="s">
        <v>133</v>
      </c>
      <c r="O55" s="170"/>
    </row>
    <row r="56" spans="1:15" ht="12.75">
      <c r="A56" s="178"/>
      <c r="B56" s="180"/>
      <c r="C56" s="224" t="s">
        <v>134</v>
      </c>
      <c r="D56" s="225"/>
      <c r="E56" s="181">
        <v>8</v>
      </c>
      <c r="F56" s="182"/>
      <c r="G56" s="183"/>
      <c r="M56" s="179" t="s">
        <v>134</v>
      </c>
      <c r="O56" s="170"/>
    </row>
    <row r="57" spans="1:57" ht="12.75">
      <c r="A57" s="184"/>
      <c r="B57" s="185" t="s">
        <v>73</v>
      </c>
      <c r="C57" s="186" t="str">
        <f>CONCATENATE(B49," ",C49)</f>
        <v>94 Lešení a stavební výtahy</v>
      </c>
      <c r="D57" s="187"/>
      <c r="E57" s="188"/>
      <c r="F57" s="189"/>
      <c r="G57" s="190">
        <f>SUM(G49:G56)</f>
        <v>0</v>
      </c>
      <c r="O57" s="170">
        <v>4</v>
      </c>
      <c r="BA57" s="191">
        <f>SUM(BA49:BA56)</f>
        <v>0</v>
      </c>
      <c r="BB57" s="191">
        <f>SUM(BB49:BB56)</f>
        <v>0</v>
      </c>
      <c r="BC57" s="191">
        <f>SUM(BC49:BC56)</f>
        <v>0</v>
      </c>
      <c r="BD57" s="191">
        <f>SUM(BD49:BD56)</f>
        <v>0</v>
      </c>
      <c r="BE57" s="191">
        <f>SUM(BE49:BE56)</f>
        <v>0</v>
      </c>
    </row>
    <row r="58" spans="1:15" ht="12.75">
      <c r="A58" s="163" t="s">
        <v>72</v>
      </c>
      <c r="B58" s="164" t="s">
        <v>135</v>
      </c>
      <c r="C58" s="165" t="s">
        <v>136</v>
      </c>
      <c r="D58" s="166"/>
      <c r="E58" s="167"/>
      <c r="F58" s="167"/>
      <c r="G58" s="168"/>
      <c r="H58" s="169"/>
      <c r="I58" s="169"/>
      <c r="O58" s="170">
        <v>1</v>
      </c>
    </row>
    <row r="59" spans="1:104" ht="12.75">
      <c r="A59" s="171">
        <v>9</v>
      </c>
      <c r="B59" s="172" t="s">
        <v>137</v>
      </c>
      <c r="C59" s="173" t="s">
        <v>138</v>
      </c>
      <c r="D59" s="174" t="s">
        <v>139</v>
      </c>
      <c r="E59" s="175">
        <v>23</v>
      </c>
      <c r="F59" s="175">
        <v>0</v>
      </c>
      <c r="G59" s="176">
        <f>E59*F59</f>
        <v>0</v>
      </c>
      <c r="O59" s="170">
        <v>2</v>
      </c>
      <c r="AA59" s="146">
        <v>1</v>
      </c>
      <c r="AB59" s="146">
        <v>1</v>
      </c>
      <c r="AC59" s="146">
        <v>1</v>
      </c>
      <c r="AZ59" s="146">
        <v>1</v>
      </c>
      <c r="BA59" s="146">
        <f>IF(AZ59=1,G59,0)</f>
        <v>0</v>
      </c>
      <c r="BB59" s="146">
        <f>IF(AZ59=2,G59,0)</f>
        <v>0</v>
      </c>
      <c r="BC59" s="146">
        <f>IF(AZ59=3,G59,0)</f>
        <v>0</v>
      </c>
      <c r="BD59" s="146">
        <f>IF(AZ59=4,G59,0)</f>
        <v>0</v>
      </c>
      <c r="BE59" s="146">
        <f>IF(AZ59=5,G59,0)</f>
        <v>0</v>
      </c>
      <c r="CA59" s="177">
        <v>1</v>
      </c>
      <c r="CB59" s="177">
        <v>1</v>
      </c>
      <c r="CZ59" s="146">
        <v>0</v>
      </c>
    </row>
    <row r="60" spans="1:15" ht="12.75">
      <c r="A60" s="178"/>
      <c r="B60" s="180"/>
      <c r="C60" s="224" t="s">
        <v>140</v>
      </c>
      <c r="D60" s="225"/>
      <c r="E60" s="181">
        <v>9</v>
      </c>
      <c r="F60" s="182"/>
      <c r="G60" s="183"/>
      <c r="M60" s="179" t="s">
        <v>140</v>
      </c>
      <c r="O60" s="170"/>
    </row>
    <row r="61" spans="1:15" ht="12.75">
      <c r="A61" s="178"/>
      <c r="B61" s="180"/>
      <c r="C61" s="224" t="s">
        <v>141</v>
      </c>
      <c r="D61" s="225"/>
      <c r="E61" s="181">
        <v>2</v>
      </c>
      <c r="F61" s="182"/>
      <c r="G61" s="183"/>
      <c r="M61" s="179" t="s">
        <v>141</v>
      </c>
      <c r="O61" s="170"/>
    </row>
    <row r="62" spans="1:15" ht="12.75">
      <c r="A62" s="178"/>
      <c r="B62" s="180"/>
      <c r="C62" s="224" t="s">
        <v>142</v>
      </c>
      <c r="D62" s="225"/>
      <c r="E62" s="181">
        <v>4</v>
      </c>
      <c r="F62" s="182"/>
      <c r="G62" s="183"/>
      <c r="M62" s="179" t="s">
        <v>142</v>
      </c>
      <c r="O62" s="170"/>
    </row>
    <row r="63" spans="1:15" ht="12.75">
      <c r="A63" s="178"/>
      <c r="B63" s="180"/>
      <c r="C63" s="224" t="s">
        <v>143</v>
      </c>
      <c r="D63" s="225"/>
      <c r="E63" s="181">
        <v>2</v>
      </c>
      <c r="F63" s="182"/>
      <c r="G63" s="183"/>
      <c r="M63" s="179" t="s">
        <v>143</v>
      </c>
      <c r="O63" s="170"/>
    </row>
    <row r="64" spans="1:15" ht="12.75">
      <c r="A64" s="178"/>
      <c r="B64" s="180"/>
      <c r="C64" s="224" t="s">
        <v>144</v>
      </c>
      <c r="D64" s="225"/>
      <c r="E64" s="181">
        <v>6</v>
      </c>
      <c r="F64" s="182"/>
      <c r="G64" s="183"/>
      <c r="M64" s="179" t="s">
        <v>144</v>
      </c>
      <c r="O64" s="170"/>
    </row>
    <row r="65" spans="1:104" ht="12.75">
      <c r="A65" s="171">
        <v>10</v>
      </c>
      <c r="B65" s="172" t="s">
        <v>145</v>
      </c>
      <c r="C65" s="173" t="s">
        <v>146</v>
      </c>
      <c r="D65" s="174" t="s">
        <v>86</v>
      </c>
      <c r="E65" s="175">
        <v>2.16</v>
      </c>
      <c r="F65" s="175">
        <v>0</v>
      </c>
      <c r="G65" s="176">
        <f>E65*F65</f>
        <v>0</v>
      </c>
      <c r="O65" s="170">
        <v>2</v>
      </c>
      <c r="AA65" s="146">
        <v>1</v>
      </c>
      <c r="AB65" s="146">
        <v>1</v>
      </c>
      <c r="AC65" s="146">
        <v>1</v>
      </c>
      <c r="AZ65" s="146">
        <v>1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7">
        <v>1</v>
      </c>
      <c r="CB65" s="177">
        <v>1</v>
      </c>
      <c r="CZ65" s="146">
        <v>0.00219</v>
      </c>
    </row>
    <row r="66" spans="1:15" ht="12.75">
      <c r="A66" s="178"/>
      <c r="B66" s="180"/>
      <c r="C66" s="224" t="s">
        <v>147</v>
      </c>
      <c r="D66" s="225"/>
      <c r="E66" s="181">
        <v>1.44</v>
      </c>
      <c r="F66" s="182"/>
      <c r="G66" s="183"/>
      <c r="M66" s="179" t="s">
        <v>147</v>
      </c>
      <c r="O66" s="170"/>
    </row>
    <row r="67" spans="1:15" ht="12.75">
      <c r="A67" s="178"/>
      <c r="B67" s="180"/>
      <c r="C67" s="224" t="s">
        <v>148</v>
      </c>
      <c r="D67" s="225"/>
      <c r="E67" s="181">
        <v>0.72</v>
      </c>
      <c r="F67" s="182"/>
      <c r="G67" s="183"/>
      <c r="M67" s="179" t="s">
        <v>148</v>
      </c>
      <c r="O67" s="170"/>
    </row>
    <row r="68" spans="1:104" ht="12.75">
      <c r="A68" s="171">
        <v>11</v>
      </c>
      <c r="B68" s="172" t="s">
        <v>149</v>
      </c>
      <c r="C68" s="173" t="s">
        <v>150</v>
      </c>
      <c r="D68" s="174" t="s">
        <v>86</v>
      </c>
      <c r="E68" s="175">
        <v>2.88</v>
      </c>
      <c r="F68" s="175">
        <v>0</v>
      </c>
      <c r="G68" s="176">
        <f>E68*F68</f>
        <v>0</v>
      </c>
      <c r="O68" s="170">
        <v>2</v>
      </c>
      <c r="AA68" s="146">
        <v>1</v>
      </c>
      <c r="AB68" s="146">
        <v>1</v>
      </c>
      <c r="AC68" s="146">
        <v>1</v>
      </c>
      <c r="AZ68" s="146">
        <v>1</v>
      </c>
      <c r="BA68" s="146">
        <f>IF(AZ68=1,G68,0)</f>
        <v>0</v>
      </c>
      <c r="BB68" s="146">
        <f>IF(AZ68=2,G68,0)</f>
        <v>0</v>
      </c>
      <c r="BC68" s="146">
        <f>IF(AZ68=3,G68,0)</f>
        <v>0</v>
      </c>
      <c r="BD68" s="146">
        <f>IF(AZ68=4,G68,0)</f>
        <v>0</v>
      </c>
      <c r="BE68" s="146">
        <f>IF(AZ68=5,G68,0)</f>
        <v>0</v>
      </c>
      <c r="CA68" s="177">
        <v>1</v>
      </c>
      <c r="CB68" s="177">
        <v>1</v>
      </c>
      <c r="CZ68" s="146">
        <v>0.001</v>
      </c>
    </row>
    <row r="69" spans="1:15" ht="12.75">
      <c r="A69" s="178"/>
      <c r="B69" s="180"/>
      <c r="C69" s="224" t="s">
        <v>151</v>
      </c>
      <c r="D69" s="225"/>
      <c r="E69" s="181">
        <v>2.88</v>
      </c>
      <c r="F69" s="182"/>
      <c r="G69" s="183"/>
      <c r="M69" s="179" t="s">
        <v>151</v>
      </c>
      <c r="O69" s="170"/>
    </row>
    <row r="70" spans="1:104" ht="12.75">
      <c r="A70" s="171">
        <v>12</v>
      </c>
      <c r="B70" s="172" t="s">
        <v>152</v>
      </c>
      <c r="C70" s="173" t="s">
        <v>153</v>
      </c>
      <c r="D70" s="174" t="s">
        <v>86</v>
      </c>
      <c r="E70" s="175">
        <v>11.52</v>
      </c>
      <c r="F70" s="175">
        <v>0</v>
      </c>
      <c r="G70" s="176">
        <f>E70*F70</f>
        <v>0</v>
      </c>
      <c r="O70" s="170">
        <v>2</v>
      </c>
      <c r="AA70" s="146">
        <v>1</v>
      </c>
      <c r="AB70" s="146">
        <v>1</v>
      </c>
      <c r="AC70" s="146">
        <v>1</v>
      </c>
      <c r="AZ70" s="146">
        <v>1</v>
      </c>
      <c r="BA70" s="146">
        <f>IF(AZ70=1,G70,0)</f>
        <v>0</v>
      </c>
      <c r="BB70" s="146">
        <f>IF(AZ70=2,G70,0)</f>
        <v>0</v>
      </c>
      <c r="BC70" s="146">
        <f>IF(AZ70=3,G70,0)</f>
        <v>0</v>
      </c>
      <c r="BD70" s="146">
        <f>IF(AZ70=4,G70,0)</f>
        <v>0</v>
      </c>
      <c r="BE70" s="146">
        <f>IF(AZ70=5,G70,0)</f>
        <v>0</v>
      </c>
      <c r="CA70" s="177">
        <v>1</v>
      </c>
      <c r="CB70" s="177">
        <v>1</v>
      </c>
      <c r="CZ70" s="146">
        <v>0.00092</v>
      </c>
    </row>
    <row r="71" spans="1:15" ht="12.75">
      <c r="A71" s="178"/>
      <c r="B71" s="180"/>
      <c r="C71" s="224" t="s">
        <v>154</v>
      </c>
      <c r="D71" s="225"/>
      <c r="E71" s="181">
        <v>6.48</v>
      </c>
      <c r="F71" s="182"/>
      <c r="G71" s="183"/>
      <c r="M71" s="179" t="s">
        <v>154</v>
      </c>
      <c r="O71" s="170"/>
    </row>
    <row r="72" spans="1:15" ht="12.75">
      <c r="A72" s="178"/>
      <c r="B72" s="180"/>
      <c r="C72" s="224" t="s">
        <v>155</v>
      </c>
      <c r="D72" s="225"/>
      <c r="E72" s="181">
        <v>5.04</v>
      </c>
      <c r="F72" s="182"/>
      <c r="G72" s="183"/>
      <c r="M72" s="179" t="s">
        <v>155</v>
      </c>
      <c r="O72" s="170"/>
    </row>
    <row r="73" spans="1:104" ht="12.75">
      <c r="A73" s="171">
        <v>13</v>
      </c>
      <c r="B73" s="172" t="s">
        <v>156</v>
      </c>
      <c r="C73" s="173" t="s">
        <v>157</v>
      </c>
      <c r="D73" s="174" t="s">
        <v>103</v>
      </c>
      <c r="E73" s="175">
        <v>8.8</v>
      </c>
      <c r="F73" s="175">
        <v>0</v>
      </c>
      <c r="G73" s="176">
        <f>E73*F73</f>
        <v>0</v>
      </c>
      <c r="O73" s="170">
        <v>2</v>
      </c>
      <c r="AA73" s="146">
        <v>1</v>
      </c>
      <c r="AB73" s="146">
        <v>1</v>
      </c>
      <c r="AC73" s="146">
        <v>1</v>
      </c>
      <c r="AZ73" s="146">
        <v>1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7">
        <v>1</v>
      </c>
      <c r="CB73" s="177">
        <v>1</v>
      </c>
      <c r="CZ73" s="146">
        <v>0</v>
      </c>
    </row>
    <row r="74" spans="1:15" ht="12.75">
      <c r="A74" s="178"/>
      <c r="B74" s="180"/>
      <c r="C74" s="224" t="s">
        <v>108</v>
      </c>
      <c r="D74" s="225"/>
      <c r="E74" s="181">
        <v>3.6</v>
      </c>
      <c r="F74" s="182"/>
      <c r="G74" s="183"/>
      <c r="M74" s="179" t="s">
        <v>108</v>
      </c>
      <c r="O74" s="170"/>
    </row>
    <row r="75" spans="1:15" ht="12.75">
      <c r="A75" s="178"/>
      <c r="B75" s="180"/>
      <c r="C75" s="224" t="s">
        <v>110</v>
      </c>
      <c r="D75" s="225"/>
      <c r="E75" s="181">
        <v>2.4</v>
      </c>
      <c r="F75" s="182"/>
      <c r="G75" s="183"/>
      <c r="M75" s="179" t="s">
        <v>110</v>
      </c>
      <c r="O75" s="170"/>
    </row>
    <row r="76" spans="1:15" ht="12.75">
      <c r="A76" s="178"/>
      <c r="B76" s="180"/>
      <c r="C76" s="224" t="s">
        <v>112</v>
      </c>
      <c r="D76" s="225"/>
      <c r="E76" s="181">
        <v>2.8</v>
      </c>
      <c r="F76" s="182"/>
      <c r="G76" s="183"/>
      <c r="M76" s="179" t="s">
        <v>112</v>
      </c>
      <c r="O76" s="170"/>
    </row>
    <row r="77" spans="1:57" ht="12.75">
      <c r="A77" s="184"/>
      <c r="B77" s="185" t="s">
        <v>73</v>
      </c>
      <c r="C77" s="186" t="str">
        <f>CONCATENATE(B58," ",C58)</f>
        <v>96 Bourání konstrukcí</v>
      </c>
      <c r="D77" s="187"/>
      <c r="E77" s="188"/>
      <c r="F77" s="189"/>
      <c r="G77" s="190">
        <f>SUM(G58:G76)</f>
        <v>0</v>
      </c>
      <c r="O77" s="170">
        <v>4</v>
      </c>
      <c r="BA77" s="191">
        <f>SUM(BA58:BA76)</f>
        <v>0</v>
      </c>
      <c r="BB77" s="191">
        <f>SUM(BB58:BB76)</f>
        <v>0</v>
      </c>
      <c r="BC77" s="191">
        <f>SUM(BC58:BC76)</f>
        <v>0</v>
      </c>
      <c r="BD77" s="191">
        <f>SUM(BD58:BD76)</f>
        <v>0</v>
      </c>
      <c r="BE77" s="191">
        <f>SUM(BE58:BE76)</f>
        <v>0</v>
      </c>
    </row>
    <row r="78" spans="1:15" ht="12.75">
      <c r="A78" s="163" t="s">
        <v>72</v>
      </c>
      <c r="B78" s="164" t="s">
        <v>158</v>
      </c>
      <c r="C78" s="165" t="s">
        <v>159</v>
      </c>
      <c r="D78" s="166"/>
      <c r="E78" s="167"/>
      <c r="F78" s="167"/>
      <c r="G78" s="168"/>
      <c r="H78" s="169"/>
      <c r="I78" s="169"/>
      <c r="O78" s="170">
        <v>1</v>
      </c>
    </row>
    <row r="79" spans="1:104" ht="12.75">
      <c r="A79" s="171">
        <v>14</v>
      </c>
      <c r="B79" s="172" t="s">
        <v>160</v>
      </c>
      <c r="C79" s="173" t="s">
        <v>161</v>
      </c>
      <c r="D79" s="174" t="s">
        <v>162</v>
      </c>
      <c r="E79" s="175">
        <v>2.8653942</v>
      </c>
      <c r="F79" s="175">
        <v>0</v>
      </c>
      <c r="G79" s="176">
        <f>E79*F79</f>
        <v>0</v>
      </c>
      <c r="O79" s="170">
        <v>2</v>
      </c>
      <c r="AA79" s="146">
        <v>7</v>
      </c>
      <c r="AB79" s="146">
        <v>1</v>
      </c>
      <c r="AC79" s="146">
        <v>2</v>
      </c>
      <c r="AZ79" s="146">
        <v>1</v>
      </c>
      <c r="BA79" s="146">
        <f>IF(AZ79=1,G79,0)</f>
        <v>0</v>
      </c>
      <c r="BB79" s="146">
        <f>IF(AZ79=2,G79,0)</f>
        <v>0</v>
      </c>
      <c r="BC79" s="146">
        <f>IF(AZ79=3,G79,0)</f>
        <v>0</v>
      </c>
      <c r="BD79" s="146">
        <f>IF(AZ79=4,G79,0)</f>
        <v>0</v>
      </c>
      <c r="BE79" s="146">
        <f>IF(AZ79=5,G79,0)</f>
        <v>0</v>
      </c>
      <c r="CA79" s="177">
        <v>7</v>
      </c>
      <c r="CB79" s="177">
        <v>1</v>
      </c>
      <c r="CZ79" s="146">
        <v>0</v>
      </c>
    </row>
    <row r="80" spans="1:57" ht="12.75">
      <c r="A80" s="184"/>
      <c r="B80" s="185" t="s">
        <v>73</v>
      </c>
      <c r="C80" s="186" t="str">
        <f>CONCATENATE(B78," ",C78)</f>
        <v>99 Staveništní přesun hmot</v>
      </c>
      <c r="D80" s="187"/>
      <c r="E80" s="188"/>
      <c r="F80" s="189"/>
      <c r="G80" s="190">
        <f>SUM(G78:G79)</f>
        <v>0</v>
      </c>
      <c r="O80" s="170">
        <v>4</v>
      </c>
      <c r="BA80" s="191">
        <f>SUM(BA78:BA79)</f>
        <v>0</v>
      </c>
      <c r="BB80" s="191">
        <f>SUM(BB78:BB79)</f>
        <v>0</v>
      </c>
      <c r="BC80" s="191">
        <f>SUM(BC78:BC79)</f>
        <v>0</v>
      </c>
      <c r="BD80" s="191">
        <f>SUM(BD78:BD79)</f>
        <v>0</v>
      </c>
      <c r="BE80" s="191">
        <f>SUM(BE78:BE79)</f>
        <v>0</v>
      </c>
    </row>
    <row r="81" spans="1:15" ht="12.75">
      <c r="A81" s="163" t="s">
        <v>72</v>
      </c>
      <c r="B81" s="164" t="s">
        <v>163</v>
      </c>
      <c r="C81" s="165" t="s">
        <v>164</v>
      </c>
      <c r="D81" s="166"/>
      <c r="E81" s="167"/>
      <c r="F81" s="167"/>
      <c r="G81" s="168"/>
      <c r="H81" s="169"/>
      <c r="I81" s="169"/>
      <c r="O81" s="170">
        <v>1</v>
      </c>
    </row>
    <row r="82" spans="1:104" ht="22.5">
      <c r="A82" s="171">
        <v>15</v>
      </c>
      <c r="B82" s="172" t="s">
        <v>165</v>
      </c>
      <c r="C82" s="173" t="s">
        <v>166</v>
      </c>
      <c r="D82" s="174" t="s">
        <v>103</v>
      </c>
      <c r="E82" s="175">
        <v>11.2</v>
      </c>
      <c r="F82" s="175">
        <v>0</v>
      </c>
      <c r="G82" s="176">
        <f>E82*F82</f>
        <v>0</v>
      </c>
      <c r="O82" s="170">
        <v>2</v>
      </c>
      <c r="AA82" s="146">
        <v>1</v>
      </c>
      <c r="AB82" s="146">
        <v>7</v>
      </c>
      <c r="AC82" s="146">
        <v>7</v>
      </c>
      <c r="AZ82" s="146">
        <v>2</v>
      </c>
      <c r="BA82" s="146">
        <f>IF(AZ82=1,G82,0)</f>
        <v>0</v>
      </c>
      <c r="BB82" s="146">
        <f>IF(AZ82=2,G82,0)</f>
        <v>0</v>
      </c>
      <c r="BC82" s="146">
        <f>IF(AZ82=3,G82,0)</f>
        <v>0</v>
      </c>
      <c r="BD82" s="146">
        <f>IF(AZ82=4,G82,0)</f>
        <v>0</v>
      </c>
      <c r="BE82" s="146">
        <f>IF(AZ82=5,G82,0)</f>
        <v>0</v>
      </c>
      <c r="CA82" s="177">
        <v>1</v>
      </c>
      <c r="CB82" s="177">
        <v>7</v>
      </c>
      <c r="CZ82" s="146">
        <v>0</v>
      </c>
    </row>
    <row r="83" spans="1:15" ht="12.75">
      <c r="A83" s="178"/>
      <c r="B83" s="180"/>
      <c r="C83" s="224" t="s">
        <v>108</v>
      </c>
      <c r="D83" s="225"/>
      <c r="E83" s="181">
        <v>3.6</v>
      </c>
      <c r="F83" s="182"/>
      <c r="G83" s="183"/>
      <c r="M83" s="179" t="s">
        <v>108</v>
      </c>
      <c r="O83" s="170"/>
    </row>
    <row r="84" spans="1:15" ht="12.75">
      <c r="A84" s="178"/>
      <c r="B84" s="180"/>
      <c r="C84" s="224" t="s">
        <v>109</v>
      </c>
      <c r="D84" s="225"/>
      <c r="E84" s="181">
        <v>1.2</v>
      </c>
      <c r="F84" s="182"/>
      <c r="G84" s="183"/>
      <c r="M84" s="179" t="s">
        <v>109</v>
      </c>
      <c r="O84" s="170"/>
    </row>
    <row r="85" spans="1:15" ht="12.75">
      <c r="A85" s="178"/>
      <c r="B85" s="180"/>
      <c r="C85" s="224" t="s">
        <v>110</v>
      </c>
      <c r="D85" s="225"/>
      <c r="E85" s="181">
        <v>2.4</v>
      </c>
      <c r="F85" s="182"/>
      <c r="G85" s="183"/>
      <c r="M85" s="179" t="s">
        <v>110</v>
      </c>
      <c r="O85" s="170"/>
    </row>
    <row r="86" spans="1:15" ht="12.75">
      <c r="A86" s="178"/>
      <c r="B86" s="180"/>
      <c r="C86" s="224" t="s">
        <v>111</v>
      </c>
      <c r="D86" s="225"/>
      <c r="E86" s="181">
        <v>1.2</v>
      </c>
      <c r="F86" s="182"/>
      <c r="G86" s="183"/>
      <c r="M86" s="179" t="s">
        <v>111</v>
      </c>
      <c r="O86" s="170"/>
    </row>
    <row r="87" spans="1:15" ht="12.75">
      <c r="A87" s="178"/>
      <c r="B87" s="180"/>
      <c r="C87" s="224" t="s">
        <v>112</v>
      </c>
      <c r="D87" s="225"/>
      <c r="E87" s="181">
        <v>2.8</v>
      </c>
      <c r="F87" s="182"/>
      <c r="G87" s="183"/>
      <c r="M87" s="179" t="s">
        <v>112</v>
      </c>
      <c r="O87" s="170"/>
    </row>
    <row r="88" spans="1:104" ht="12.75">
      <c r="A88" s="171">
        <v>16</v>
      </c>
      <c r="B88" s="172" t="s">
        <v>167</v>
      </c>
      <c r="C88" s="173" t="s">
        <v>168</v>
      </c>
      <c r="D88" s="174" t="s">
        <v>103</v>
      </c>
      <c r="E88" s="175">
        <v>11.2</v>
      </c>
      <c r="F88" s="175">
        <v>0</v>
      </c>
      <c r="G88" s="176">
        <f>E88*F88</f>
        <v>0</v>
      </c>
      <c r="O88" s="170">
        <v>2</v>
      </c>
      <c r="AA88" s="146">
        <v>1</v>
      </c>
      <c r="AB88" s="146">
        <v>7</v>
      </c>
      <c r="AC88" s="146">
        <v>7</v>
      </c>
      <c r="AZ88" s="146">
        <v>2</v>
      </c>
      <c r="BA88" s="146">
        <f>IF(AZ88=1,G88,0)</f>
        <v>0</v>
      </c>
      <c r="BB88" s="146">
        <f>IF(AZ88=2,G88,0)</f>
        <v>0</v>
      </c>
      <c r="BC88" s="146">
        <f>IF(AZ88=3,G88,0)</f>
        <v>0</v>
      </c>
      <c r="BD88" s="146">
        <f>IF(AZ88=4,G88,0)</f>
        <v>0</v>
      </c>
      <c r="BE88" s="146">
        <f>IF(AZ88=5,G88,0)</f>
        <v>0</v>
      </c>
      <c r="CA88" s="177">
        <v>1</v>
      </c>
      <c r="CB88" s="177">
        <v>7</v>
      </c>
      <c r="CZ88" s="146">
        <v>0.00254</v>
      </c>
    </row>
    <row r="89" spans="1:15" ht="12.75">
      <c r="A89" s="178"/>
      <c r="B89" s="180"/>
      <c r="C89" s="224" t="s">
        <v>108</v>
      </c>
      <c r="D89" s="225"/>
      <c r="E89" s="181">
        <v>3.6</v>
      </c>
      <c r="F89" s="182"/>
      <c r="G89" s="183"/>
      <c r="M89" s="179" t="s">
        <v>108</v>
      </c>
      <c r="O89" s="170"/>
    </row>
    <row r="90" spans="1:15" ht="12.75">
      <c r="A90" s="178"/>
      <c r="B90" s="180"/>
      <c r="C90" s="224" t="s">
        <v>109</v>
      </c>
      <c r="D90" s="225"/>
      <c r="E90" s="181">
        <v>1.2</v>
      </c>
      <c r="F90" s="182"/>
      <c r="G90" s="183"/>
      <c r="M90" s="179" t="s">
        <v>109</v>
      </c>
      <c r="O90" s="170"/>
    </row>
    <row r="91" spans="1:15" ht="12.75">
      <c r="A91" s="178"/>
      <c r="B91" s="180"/>
      <c r="C91" s="224" t="s">
        <v>110</v>
      </c>
      <c r="D91" s="225"/>
      <c r="E91" s="181">
        <v>2.4</v>
      </c>
      <c r="F91" s="182"/>
      <c r="G91" s="183"/>
      <c r="M91" s="179" t="s">
        <v>110</v>
      </c>
      <c r="O91" s="170"/>
    </row>
    <row r="92" spans="1:15" ht="12.75">
      <c r="A92" s="178"/>
      <c r="B92" s="180"/>
      <c r="C92" s="224" t="s">
        <v>111</v>
      </c>
      <c r="D92" s="225"/>
      <c r="E92" s="181">
        <v>1.2</v>
      </c>
      <c r="F92" s="182"/>
      <c r="G92" s="183"/>
      <c r="M92" s="179" t="s">
        <v>111</v>
      </c>
      <c r="O92" s="170"/>
    </row>
    <row r="93" spans="1:15" ht="12.75">
      <c r="A93" s="178"/>
      <c r="B93" s="180"/>
      <c r="C93" s="224" t="s">
        <v>112</v>
      </c>
      <c r="D93" s="225"/>
      <c r="E93" s="181">
        <v>2.8</v>
      </c>
      <c r="F93" s="182"/>
      <c r="G93" s="183"/>
      <c r="M93" s="179" t="s">
        <v>112</v>
      </c>
      <c r="O93" s="170"/>
    </row>
    <row r="94" spans="1:104" ht="12.75">
      <c r="A94" s="171">
        <v>17</v>
      </c>
      <c r="B94" s="172" t="s">
        <v>169</v>
      </c>
      <c r="C94" s="173" t="s">
        <v>170</v>
      </c>
      <c r="D94" s="174" t="s">
        <v>61</v>
      </c>
      <c r="E94" s="175"/>
      <c r="F94" s="175">
        <v>0</v>
      </c>
      <c r="G94" s="176">
        <f>E94*F94</f>
        <v>0</v>
      </c>
      <c r="O94" s="170">
        <v>2</v>
      </c>
      <c r="AA94" s="146">
        <v>7</v>
      </c>
      <c r="AB94" s="146">
        <v>1002</v>
      </c>
      <c r="AC94" s="146">
        <v>5</v>
      </c>
      <c r="AZ94" s="146">
        <v>2</v>
      </c>
      <c r="BA94" s="146">
        <f>IF(AZ94=1,G94,0)</f>
        <v>0</v>
      </c>
      <c r="BB94" s="146">
        <f>IF(AZ94=2,G94,0)</f>
        <v>0</v>
      </c>
      <c r="BC94" s="146">
        <f>IF(AZ94=3,G94,0)</f>
        <v>0</v>
      </c>
      <c r="BD94" s="146">
        <f>IF(AZ94=4,G94,0)</f>
        <v>0</v>
      </c>
      <c r="BE94" s="146">
        <f>IF(AZ94=5,G94,0)</f>
        <v>0</v>
      </c>
      <c r="CA94" s="177">
        <v>7</v>
      </c>
      <c r="CB94" s="177">
        <v>1002</v>
      </c>
      <c r="CZ94" s="146">
        <v>0</v>
      </c>
    </row>
    <row r="95" spans="1:57" ht="12.75">
      <c r="A95" s="184"/>
      <c r="B95" s="185" t="s">
        <v>73</v>
      </c>
      <c r="C95" s="186" t="str">
        <f>CONCATENATE(B81," ",C81)</f>
        <v>764 Konstrukce klempířské</v>
      </c>
      <c r="D95" s="187"/>
      <c r="E95" s="188"/>
      <c r="F95" s="189"/>
      <c r="G95" s="190">
        <f>SUM(G81:G94)</f>
        <v>0</v>
      </c>
      <c r="O95" s="170">
        <v>4</v>
      </c>
      <c r="BA95" s="191">
        <f>SUM(BA81:BA94)</f>
        <v>0</v>
      </c>
      <c r="BB95" s="191">
        <f>SUM(BB81:BB94)</f>
        <v>0</v>
      </c>
      <c r="BC95" s="191">
        <f>SUM(BC81:BC94)</f>
        <v>0</v>
      </c>
      <c r="BD95" s="191">
        <f>SUM(BD81:BD94)</f>
        <v>0</v>
      </c>
      <c r="BE95" s="191">
        <f>SUM(BE81:BE94)</f>
        <v>0</v>
      </c>
    </row>
    <row r="96" spans="1:15" ht="12.75">
      <c r="A96" s="163" t="s">
        <v>72</v>
      </c>
      <c r="B96" s="164" t="s">
        <v>171</v>
      </c>
      <c r="C96" s="165" t="s">
        <v>172</v>
      </c>
      <c r="D96" s="166"/>
      <c r="E96" s="167"/>
      <c r="F96" s="167"/>
      <c r="G96" s="168"/>
      <c r="H96" s="169"/>
      <c r="I96" s="169"/>
      <c r="O96" s="170">
        <v>1</v>
      </c>
    </row>
    <row r="97" spans="1:104" ht="12.75">
      <c r="A97" s="171">
        <v>18</v>
      </c>
      <c r="B97" s="172" t="s">
        <v>173</v>
      </c>
      <c r="C97" s="173" t="s">
        <v>174</v>
      </c>
      <c r="D97" s="174" t="s">
        <v>139</v>
      </c>
      <c r="E97" s="175">
        <v>5</v>
      </c>
      <c r="F97" s="175">
        <v>0</v>
      </c>
      <c r="G97" s="176">
        <f>E97*F97</f>
        <v>0</v>
      </c>
      <c r="O97" s="170">
        <v>2</v>
      </c>
      <c r="AA97" s="146">
        <v>1</v>
      </c>
      <c r="AB97" s="146">
        <v>7</v>
      </c>
      <c r="AC97" s="146">
        <v>7</v>
      </c>
      <c r="AZ97" s="146">
        <v>2</v>
      </c>
      <c r="BA97" s="146">
        <f>IF(AZ97=1,G97,0)</f>
        <v>0</v>
      </c>
      <c r="BB97" s="146">
        <f>IF(AZ97=2,G97,0)</f>
        <v>0</v>
      </c>
      <c r="BC97" s="146">
        <f>IF(AZ97=3,G97,0)</f>
        <v>0</v>
      </c>
      <c r="BD97" s="146">
        <f>IF(AZ97=4,G97,0)</f>
        <v>0</v>
      </c>
      <c r="BE97" s="146">
        <f>IF(AZ97=5,G97,0)</f>
        <v>0</v>
      </c>
      <c r="CA97" s="177">
        <v>1</v>
      </c>
      <c r="CB97" s="177">
        <v>7</v>
      </c>
      <c r="CZ97" s="146">
        <v>0.0009</v>
      </c>
    </row>
    <row r="98" spans="1:15" ht="12.75">
      <c r="A98" s="178"/>
      <c r="B98" s="180"/>
      <c r="C98" s="224" t="s">
        <v>175</v>
      </c>
      <c r="D98" s="225"/>
      <c r="E98" s="181">
        <v>1</v>
      </c>
      <c r="F98" s="182"/>
      <c r="G98" s="183"/>
      <c r="M98" s="179" t="s">
        <v>175</v>
      </c>
      <c r="O98" s="170"/>
    </row>
    <row r="99" spans="1:15" ht="12.75">
      <c r="A99" s="178"/>
      <c r="B99" s="180"/>
      <c r="C99" s="224" t="s">
        <v>176</v>
      </c>
      <c r="D99" s="225"/>
      <c r="E99" s="181">
        <v>2</v>
      </c>
      <c r="F99" s="182"/>
      <c r="G99" s="183"/>
      <c r="M99" s="179" t="s">
        <v>176</v>
      </c>
      <c r="O99" s="170"/>
    </row>
    <row r="100" spans="1:15" ht="12.75">
      <c r="A100" s="178"/>
      <c r="B100" s="180"/>
      <c r="C100" s="224" t="s">
        <v>177</v>
      </c>
      <c r="D100" s="225"/>
      <c r="E100" s="181">
        <v>2</v>
      </c>
      <c r="F100" s="182"/>
      <c r="G100" s="183"/>
      <c r="M100" s="179" t="s">
        <v>177</v>
      </c>
      <c r="O100" s="170"/>
    </row>
    <row r="101" spans="1:104" ht="12.75">
      <c r="A101" s="171">
        <v>19</v>
      </c>
      <c r="B101" s="172" t="s">
        <v>178</v>
      </c>
      <c r="C101" s="173" t="s">
        <v>179</v>
      </c>
      <c r="D101" s="174" t="s">
        <v>139</v>
      </c>
      <c r="E101" s="175">
        <v>5</v>
      </c>
      <c r="F101" s="175">
        <v>0</v>
      </c>
      <c r="G101" s="176">
        <f>E101*F101</f>
        <v>0</v>
      </c>
      <c r="O101" s="170">
        <v>2</v>
      </c>
      <c r="AA101" s="146">
        <v>1</v>
      </c>
      <c r="AB101" s="146">
        <v>7</v>
      </c>
      <c r="AC101" s="146">
        <v>7</v>
      </c>
      <c r="AZ101" s="146">
        <v>2</v>
      </c>
      <c r="BA101" s="146">
        <f>IF(AZ101=1,G101,0)</f>
        <v>0</v>
      </c>
      <c r="BB101" s="146">
        <f>IF(AZ101=2,G101,0)</f>
        <v>0</v>
      </c>
      <c r="BC101" s="146">
        <f>IF(AZ101=3,G101,0)</f>
        <v>0</v>
      </c>
      <c r="BD101" s="146">
        <f>IF(AZ101=4,G101,0)</f>
        <v>0</v>
      </c>
      <c r="BE101" s="146">
        <f>IF(AZ101=5,G101,0)</f>
        <v>0</v>
      </c>
      <c r="CA101" s="177">
        <v>1</v>
      </c>
      <c r="CB101" s="177">
        <v>7</v>
      </c>
      <c r="CZ101" s="146">
        <v>0.0012</v>
      </c>
    </row>
    <row r="102" spans="1:15" ht="12.75">
      <c r="A102" s="178"/>
      <c r="B102" s="180"/>
      <c r="C102" s="224" t="s">
        <v>180</v>
      </c>
      <c r="D102" s="225"/>
      <c r="E102" s="181">
        <v>3</v>
      </c>
      <c r="F102" s="182"/>
      <c r="G102" s="183"/>
      <c r="M102" s="179" t="s">
        <v>180</v>
      </c>
      <c r="O102" s="170"/>
    </row>
    <row r="103" spans="1:15" ht="12.75">
      <c r="A103" s="178"/>
      <c r="B103" s="180"/>
      <c r="C103" s="224" t="s">
        <v>181</v>
      </c>
      <c r="D103" s="225"/>
      <c r="E103" s="181">
        <v>2</v>
      </c>
      <c r="F103" s="182"/>
      <c r="G103" s="183"/>
      <c r="M103" s="179" t="s">
        <v>181</v>
      </c>
      <c r="O103" s="170"/>
    </row>
    <row r="104" spans="1:104" ht="22.5">
      <c r="A104" s="171">
        <v>20</v>
      </c>
      <c r="B104" s="172" t="s">
        <v>182</v>
      </c>
      <c r="C104" s="173" t="s">
        <v>183</v>
      </c>
      <c r="D104" s="174" t="s">
        <v>139</v>
      </c>
      <c r="E104" s="175">
        <v>3</v>
      </c>
      <c r="F104" s="175">
        <v>0</v>
      </c>
      <c r="G104" s="176">
        <f aca="true" t="shared" si="0" ref="G104:G109">E104*F104</f>
        <v>0</v>
      </c>
      <c r="O104" s="170">
        <v>2</v>
      </c>
      <c r="AA104" s="146">
        <v>12</v>
      </c>
      <c r="AB104" s="146">
        <v>0</v>
      </c>
      <c r="AC104" s="146">
        <v>2</v>
      </c>
      <c r="AZ104" s="146">
        <v>2</v>
      </c>
      <c r="BA104" s="146">
        <f aca="true" t="shared" si="1" ref="BA104:BA109">IF(AZ104=1,G104,0)</f>
        <v>0</v>
      </c>
      <c r="BB104" s="146">
        <f aca="true" t="shared" si="2" ref="BB104:BB109">IF(AZ104=2,G104,0)</f>
        <v>0</v>
      </c>
      <c r="BC104" s="146">
        <f aca="true" t="shared" si="3" ref="BC104:BC109">IF(AZ104=3,G104,0)</f>
        <v>0</v>
      </c>
      <c r="BD104" s="146">
        <f aca="true" t="shared" si="4" ref="BD104:BD109">IF(AZ104=4,G104,0)</f>
        <v>0</v>
      </c>
      <c r="BE104" s="146">
        <f aca="true" t="shared" si="5" ref="BE104:BE109">IF(AZ104=5,G104,0)</f>
        <v>0</v>
      </c>
      <c r="CA104" s="177">
        <v>12</v>
      </c>
      <c r="CB104" s="177">
        <v>0</v>
      </c>
      <c r="CZ104" s="146">
        <v>0</v>
      </c>
    </row>
    <row r="105" spans="1:104" ht="12.75">
      <c r="A105" s="171">
        <v>21</v>
      </c>
      <c r="B105" s="172" t="s">
        <v>184</v>
      </c>
      <c r="C105" s="173" t="s">
        <v>185</v>
      </c>
      <c r="D105" s="174" t="s">
        <v>139</v>
      </c>
      <c r="E105" s="175">
        <v>1</v>
      </c>
      <c r="F105" s="175">
        <v>0</v>
      </c>
      <c r="G105" s="176">
        <f t="shared" si="0"/>
        <v>0</v>
      </c>
      <c r="O105" s="170">
        <v>2</v>
      </c>
      <c r="AA105" s="146">
        <v>12</v>
      </c>
      <c r="AB105" s="146">
        <v>0</v>
      </c>
      <c r="AC105" s="146">
        <v>3</v>
      </c>
      <c r="AZ105" s="146">
        <v>2</v>
      </c>
      <c r="BA105" s="146">
        <f t="shared" si="1"/>
        <v>0</v>
      </c>
      <c r="BB105" s="146">
        <f t="shared" si="2"/>
        <v>0</v>
      </c>
      <c r="BC105" s="146">
        <f t="shared" si="3"/>
        <v>0</v>
      </c>
      <c r="BD105" s="146">
        <f t="shared" si="4"/>
        <v>0</v>
      </c>
      <c r="BE105" s="146">
        <f t="shared" si="5"/>
        <v>0</v>
      </c>
      <c r="CA105" s="177">
        <v>12</v>
      </c>
      <c r="CB105" s="177">
        <v>0</v>
      </c>
      <c r="CZ105" s="146">
        <v>0</v>
      </c>
    </row>
    <row r="106" spans="1:104" ht="12.75">
      <c r="A106" s="171">
        <v>22</v>
      </c>
      <c r="B106" s="172" t="s">
        <v>186</v>
      </c>
      <c r="C106" s="173" t="s">
        <v>187</v>
      </c>
      <c r="D106" s="174" t="s">
        <v>139</v>
      </c>
      <c r="E106" s="175">
        <v>2</v>
      </c>
      <c r="F106" s="175">
        <v>0</v>
      </c>
      <c r="G106" s="176">
        <f t="shared" si="0"/>
        <v>0</v>
      </c>
      <c r="O106" s="170">
        <v>2</v>
      </c>
      <c r="AA106" s="146">
        <v>12</v>
      </c>
      <c r="AB106" s="146">
        <v>0</v>
      </c>
      <c r="AC106" s="146">
        <v>4</v>
      </c>
      <c r="AZ106" s="146">
        <v>2</v>
      </c>
      <c r="BA106" s="146">
        <f t="shared" si="1"/>
        <v>0</v>
      </c>
      <c r="BB106" s="146">
        <f t="shared" si="2"/>
        <v>0</v>
      </c>
      <c r="BC106" s="146">
        <f t="shared" si="3"/>
        <v>0</v>
      </c>
      <c r="BD106" s="146">
        <f t="shared" si="4"/>
        <v>0</v>
      </c>
      <c r="BE106" s="146">
        <f t="shared" si="5"/>
        <v>0</v>
      </c>
      <c r="CA106" s="177">
        <v>12</v>
      </c>
      <c r="CB106" s="177">
        <v>0</v>
      </c>
      <c r="CZ106" s="146">
        <v>0</v>
      </c>
    </row>
    <row r="107" spans="1:104" ht="12.75">
      <c r="A107" s="171">
        <v>23</v>
      </c>
      <c r="B107" s="172" t="s">
        <v>188</v>
      </c>
      <c r="C107" s="173" t="s">
        <v>189</v>
      </c>
      <c r="D107" s="174" t="s">
        <v>139</v>
      </c>
      <c r="E107" s="175">
        <v>2</v>
      </c>
      <c r="F107" s="175">
        <v>0</v>
      </c>
      <c r="G107" s="176">
        <f t="shared" si="0"/>
        <v>0</v>
      </c>
      <c r="O107" s="170">
        <v>2</v>
      </c>
      <c r="AA107" s="146">
        <v>12</v>
      </c>
      <c r="AB107" s="146">
        <v>0</v>
      </c>
      <c r="AC107" s="146">
        <v>5</v>
      </c>
      <c r="AZ107" s="146">
        <v>2</v>
      </c>
      <c r="BA107" s="146">
        <f t="shared" si="1"/>
        <v>0</v>
      </c>
      <c r="BB107" s="146">
        <f t="shared" si="2"/>
        <v>0</v>
      </c>
      <c r="BC107" s="146">
        <f t="shared" si="3"/>
        <v>0</v>
      </c>
      <c r="BD107" s="146">
        <f t="shared" si="4"/>
        <v>0</v>
      </c>
      <c r="BE107" s="146">
        <f t="shared" si="5"/>
        <v>0</v>
      </c>
      <c r="CA107" s="177">
        <v>12</v>
      </c>
      <c r="CB107" s="177">
        <v>0</v>
      </c>
      <c r="CZ107" s="146">
        <v>0</v>
      </c>
    </row>
    <row r="108" spans="1:104" ht="12.75">
      <c r="A108" s="171">
        <v>24</v>
      </c>
      <c r="B108" s="172" t="s">
        <v>190</v>
      </c>
      <c r="C108" s="173" t="s">
        <v>191</v>
      </c>
      <c r="D108" s="174" t="s">
        <v>139</v>
      </c>
      <c r="E108" s="175">
        <v>2</v>
      </c>
      <c r="F108" s="175">
        <v>0</v>
      </c>
      <c r="G108" s="176">
        <f t="shared" si="0"/>
        <v>0</v>
      </c>
      <c r="O108" s="170">
        <v>2</v>
      </c>
      <c r="AA108" s="146">
        <v>12</v>
      </c>
      <c r="AB108" s="146">
        <v>0</v>
      </c>
      <c r="AC108" s="146">
        <v>6</v>
      </c>
      <c r="AZ108" s="146">
        <v>2</v>
      </c>
      <c r="BA108" s="146">
        <f t="shared" si="1"/>
        <v>0</v>
      </c>
      <c r="BB108" s="146">
        <f t="shared" si="2"/>
        <v>0</v>
      </c>
      <c r="BC108" s="146">
        <f t="shared" si="3"/>
        <v>0</v>
      </c>
      <c r="BD108" s="146">
        <f t="shared" si="4"/>
        <v>0</v>
      </c>
      <c r="BE108" s="146">
        <f t="shared" si="5"/>
        <v>0</v>
      </c>
      <c r="CA108" s="177">
        <v>12</v>
      </c>
      <c r="CB108" s="177">
        <v>0</v>
      </c>
      <c r="CZ108" s="146">
        <v>0</v>
      </c>
    </row>
    <row r="109" spans="1:104" ht="12.75">
      <c r="A109" s="171">
        <v>25</v>
      </c>
      <c r="B109" s="172" t="s">
        <v>192</v>
      </c>
      <c r="C109" s="173" t="s">
        <v>193</v>
      </c>
      <c r="D109" s="174" t="s">
        <v>61</v>
      </c>
      <c r="E109" s="175"/>
      <c r="F109" s="175">
        <v>0</v>
      </c>
      <c r="G109" s="176">
        <f t="shared" si="0"/>
        <v>0</v>
      </c>
      <c r="O109" s="170">
        <v>2</v>
      </c>
      <c r="AA109" s="146">
        <v>7</v>
      </c>
      <c r="AB109" s="146">
        <v>1002</v>
      </c>
      <c r="AC109" s="146">
        <v>5</v>
      </c>
      <c r="AZ109" s="146">
        <v>2</v>
      </c>
      <c r="BA109" s="146">
        <f t="shared" si="1"/>
        <v>0</v>
      </c>
      <c r="BB109" s="146">
        <f t="shared" si="2"/>
        <v>0</v>
      </c>
      <c r="BC109" s="146">
        <f t="shared" si="3"/>
        <v>0</v>
      </c>
      <c r="BD109" s="146">
        <f t="shared" si="4"/>
        <v>0</v>
      </c>
      <c r="BE109" s="146">
        <f t="shared" si="5"/>
        <v>0</v>
      </c>
      <c r="CA109" s="177">
        <v>7</v>
      </c>
      <c r="CB109" s="177">
        <v>1002</v>
      </c>
      <c r="CZ109" s="146">
        <v>0</v>
      </c>
    </row>
    <row r="110" spans="1:57" ht="12.75">
      <c r="A110" s="184"/>
      <c r="B110" s="185" t="s">
        <v>73</v>
      </c>
      <c r="C110" s="186" t="str">
        <f>CONCATENATE(B96," ",C96)</f>
        <v>766 Konstrukce truhlářské</v>
      </c>
      <c r="D110" s="187"/>
      <c r="E110" s="188"/>
      <c r="F110" s="189"/>
      <c r="G110" s="190">
        <f>SUM(G96:G109)</f>
        <v>0</v>
      </c>
      <c r="O110" s="170">
        <v>4</v>
      </c>
      <c r="BA110" s="191">
        <f>SUM(BA96:BA109)</f>
        <v>0</v>
      </c>
      <c r="BB110" s="191">
        <f>SUM(BB96:BB109)</f>
        <v>0</v>
      </c>
      <c r="BC110" s="191">
        <f>SUM(BC96:BC109)</f>
        <v>0</v>
      </c>
      <c r="BD110" s="191">
        <f>SUM(BD96:BD109)</f>
        <v>0</v>
      </c>
      <c r="BE110" s="191">
        <f>SUM(BE96:BE109)</f>
        <v>0</v>
      </c>
    </row>
    <row r="111" spans="1:15" ht="12.75">
      <c r="A111" s="163" t="s">
        <v>72</v>
      </c>
      <c r="B111" s="164" t="s">
        <v>194</v>
      </c>
      <c r="C111" s="165" t="s">
        <v>195</v>
      </c>
      <c r="D111" s="166"/>
      <c r="E111" s="167"/>
      <c r="F111" s="167"/>
      <c r="G111" s="168"/>
      <c r="H111" s="169"/>
      <c r="I111" s="169"/>
      <c r="O111" s="170">
        <v>1</v>
      </c>
    </row>
    <row r="112" spans="1:104" ht="12.75">
      <c r="A112" s="171">
        <v>26</v>
      </c>
      <c r="B112" s="172" t="s">
        <v>196</v>
      </c>
      <c r="C112" s="173" t="s">
        <v>197</v>
      </c>
      <c r="D112" s="174" t="s">
        <v>86</v>
      </c>
      <c r="E112" s="175">
        <v>0.384</v>
      </c>
      <c r="F112" s="175">
        <v>0</v>
      </c>
      <c r="G112" s="176">
        <f>E112*F112</f>
        <v>0</v>
      </c>
      <c r="O112" s="170">
        <v>2</v>
      </c>
      <c r="AA112" s="146">
        <v>1</v>
      </c>
      <c r="AB112" s="146">
        <v>7</v>
      </c>
      <c r="AC112" s="146">
        <v>7</v>
      </c>
      <c r="AZ112" s="146">
        <v>2</v>
      </c>
      <c r="BA112" s="146">
        <f>IF(AZ112=1,G112,0)</f>
        <v>0</v>
      </c>
      <c r="BB112" s="146">
        <f>IF(AZ112=2,G112,0)</f>
        <v>0</v>
      </c>
      <c r="BC112" s="146">
        <f>IF(AZ112=3,G112,0)</f>
        <v>0</v>
      </c>
      <c r="BD112" s="146">
        <f>IF(AZ112=4,G112,0)</f>
        <v>0</v>
      </c>
      <c r="BE112" s="146">
        <f>IF(AZ112=5,G112,0)</f>
        <v>0</v>
      </c>
      <c r="CA112" s="177">
        <v>1</v>
      </c>
      <c r="CB112" s="177">
        <v>7</v>
      </c>
      <c r="CZ112" s="146">
        <v>0.00021</v>
      </c>
    </row>
    <row r="113" spans="1:15" ht="12.75">
      <c r="A113" s="178"/>
      <c r="B113" s="180"/>
      <c r="C113" s="224" t="s">
        <v>198</v>
      </c>
      <c r="D113" s="225"/>
      <c r="E113" s="181">
        <v>0.192</v>
      </c>
      <c r="F113" s="182"/>
      <c r="G113" s="183"/>
      <c r="M113" s="179" t="s">
        <v>198</v>
      </c>
      <c r="O113" s="170"/>
    </row>
    <row r="114" spans="1:15" ht="12.75">
      <c r="A114" s="178"/>
      <c r="B114" s="180"/>
      <c r="C114" s="224" t="s">
        <v>199</v>
      </c>
      <c r="D114" s="225"/>
      <c r="E114" s="181">
        <v>0.192</v>
      </c>
      <c r="F114" s="182"/>
      <c r="G114" s="183"/>
      <c r="M114" s="179" t="s">
        <v>199</v>
      </c>
      <c r="O114" s="170"/>
    </row>
    <row r="115" spans="1:104" ht="12.75">
      <c r="A115" s="171">
        <v>27</v>
      </c>
      <c r="B115" s="172" t="s">
        <v>200</v>
      </c>
      <c r="C115" s="173" t="s">
        <v>201</v>
      </c>
      <c r="D115" s="174" t="s">
        <v>103</v>
      </c>
      <c r="E115" s="175">
        <v>1.2</v>
      </c>
      <c r="F115" s="175">
        <v>0</v>
      </c>
      <c r="G115" s="176">
        <f>E115*F115</f>
        <v>0</v>
      </c>
      <c r="O115" s="170">
        <v>2</v>
      </c>
      <c r="AA115" s="146">
        <v>1</v>
      </c>
      <c r="AB115" s="146">
        <v>0</v>
      </c>
      <c r="AC115" s="146">
        <v>0</v>
      </c>
      <c r="AZ115" s="146">
        <v>2</v>
      </c>
      <c r="BA115" s="146">
        <f>IF(AZ115=1,G115,0)</f>
        <v>0</v>
      </c>
      <c r="BB115" s="146">
        <f>IF(AZ115=2,G115,0)</f>
        <v>0</v>
      </c>
      <c r="BC115" s="146">
        <f>IF(AZ115=3,G115,0)</f>
        <v>0</v>
      </c>
      <c r="BD115" s="146">
        <f>IF(AZ115=4,G115,0)</f>
        <v>0</v>
      </c>
      <c r="BE115" s="146">
        <f>IF(AZ115=5,G115,0)</f>
        <v>0</v>
      </c>
      <c r="CA115" s="177">
        <v>1</v>
      </c>
      <c r="CB115" s="177">
        <v>0</v>
      </c>
      <c r="CZ115" s="146">
        <v>0.00071</v>
      </c>
    </row>
    <row r="116" spans="1:15" ht="12.75">
      <c r="A116" s="178"/>
      <c r="B116" s="180"/>
      <c r="C116" s="224" t="s">
        <v>202</v>
      </c>
      <c r="D116" s="225"/>
      <c r="E116" s="181">
        <v>0.6</v>
      </c>
      <c r="F116" s="182"/>
      <c r="G116" s="183"/>
      <c r="M116" s="179" t="s">
        <v>202</v>
      </c>
      <c r="O116" s="170"/>
    </row>
    <row r="117" spans="1:15" ht="12.75">
      <c r="A117" s="178"/>
      <c r="B117" s="180"/>
      <c r="C117" s="224" t="s">
        <v>203</v>
      </c>
      <c r="D117" s="225"/>
      <c r="E117" s="181">
        <v>0.6</v>
      </c>
      <c r="F117" s="182"/>
      <c r="G117" s="183"/>
      <c r="M117" s="179" t="s">
        <v>203</v>
      </c>
      <c r="O117" s="170"/>
    </row>
    <row r="118" spans="1:104" ht="22.5">
      <c r="A118" s="171">
        <v>28</v>
      </c>
      <c r="B118" s="172" t="s">
        <v>204</v>
      </c>
      <c r="C118" s="173" t="s">
        <v>205</v>
      </c>
      <c r="D118" s="174" t="s">
        <v>86</v>
      </c>
      <c r="E118" s="175">
        <v>1.8</v>
      </c>
      <c r="F118" s="175">
        <v>0</v>
      </c>
      <c r="G118" s="176">
        <f>E118*F118</f>
        <v>0</v>
      </c>
      <c r="O118" s="170">
        <v>2</v>
      </c>
      <c r="AA118" s="146">
        <v>3</v>
      </c>
      <c r="AB118" s="146">
        <v>7</v>
      </c>
      <c r="AC118" s="146">
        <v>59781345</v>
      </c>
      <c r="AZ118" s="146">
        <v>2</v>
      </c>
      <c r="BA118" s="146">
        <f>IF(AZ118=1,G118,0)</f>
        <v>0</v>
      </c>
      <c r="BB118" s="146">
        <f>IF(AZ118=2,G118,0)</f>
        <v>0</v>
      </c>
      <c r="BC118" s="146">
        <f>IF(AZ118=3,G118,0)</f>
        <v>0</v>
      </c>
      <c r="BD118" s="146">
        <f>IF(AZ118=4,G118,0)</f>
        <v>0</v>
      </c>
      <c r="BE118" s="146">
        <f>IF(AZ118=5,G118,0)</f>
        <v>0</v>
      </c>
      <c r="CA118" s="177">
        <v>3</v>
      </c>
      <c r="CB118" s="177">
        <v>7</v>
      </c>
      <c r="CZ118" s="146">
        <v>0.0105</v>
      </c>
    </row>
    <row r="119" spans="1:15" ht="12.75">
      <c r="A119" s="178"/>
      <c r="B119" s="180"/>
      <c r="C119" s="224" t="s">
        <v>206</v>
      </c>
      <c r="D119" s="225"/>
      <c r="E119" s="181">
        <v>1.8</v>
      </c>
      <c r="F119" s="182"/>
      <c r="G119" s="183"/>
      <c r="M119" s="179" t="s">
        <v>206</v>
      </c>
      <c r="O119" s="170"/>
    </row>
    <row r="120" spans="1:104" ht="12.75">
      <c r="A120" s="171">
        <v>29</v>
      </c>
      <c r="B120" s="172" t="s">
        <v>207</v>
      </c>
      <c r="C120" s="173" t="s">
        <v>208</v>
      </c>
      <c r="D120" s="174" t="s">
        <v>61</v>
      </c>
      <c r="E120" s="175"/>
      <c r="F120" s="175">
        <v>0</v>
      </c>
      <c r="G120" s="176">
        <f>E120*F120</f>
        <v>0</v>
      </c>
      <c r="O120" s="170">
        <v>2</v>
      </c>
      <c r="AA120" s="146">
        <v>7</v>
      </c>
      <c r="AB120" s="146">
        <v>1002</v>
      </c>
      <c r="AC120" s="146">
        <v>5</v>
      </c>
      <c r="AZ120" s="146">
        <v>2</v>
      </c>
      <c r="BA120" s="146">
        <f>IF(AZ120=1,G120,0)</f>
        <v>0</v>
      </c>
      <c r="BB120" s="146">
        <f>IF(AZ120=2,G120,0)</f>
        <v>0</v>
      </c>
      <c r="BC120" s="146">
        <f>IF(AZ120=3,G120,0)</f>
        <v>0</v>
      </c>
      <c r="BD120" s="146">
        <f>IF(AZ120=4,G120,0)</f>
        <v>0</v>
      </c>
      <c r="BE120" s="146">
        <f>IF(AZ120=5,G120,0)</f>
        <v>0</v>
      </c>
      <c r="CA120" s="177">
        <v>7</v>
      </c>
      <c r="CB120" s="177">
        <v>1002</v>
      </c>
      <c r="CZ120" s="146">
        <v>0</v>
      </c>
    </row>
    <row r="121" spans="1:57" ht="12.75">
      <c r="A121" s="184"/>
      <c r="B121" s="185" t="s">
        <v>73</v>
      </c>
      <c r="C121" s="186" t="str">
        <f>CONCATENATE(B111," ",C111)</f>
        <v>781 Obklady keramické</v>
      </c>
      <c r="D121" s="187"/>
      <c r="E121" s="188"/>
      <c r="F121" s="189"/>
      <c r="G121" s="190">
        <f>SUM(G111:G120)</f>
        <v>0</v>
      </c>
      <c r="O121" s="170">
        <v>4</v>
      </c>
      <c r="BA121" s="191">
        <f>SUM(BA111:BA120)</f>
        <v>0</v>
      </c>
      <c r="BB121" s="191">
        <f>SUM(BB111:BB120)</f>
        <v>0</v>
      </c>
      <c r="BC121" s="191">
        <f>SUM(BC111:BC120)</f>
        <v>0</v>
      </c>
      <c r="BD121" s="191">
        <f>SUM(BD111:BD120)</f>
        <v>0</v>
      </c>
      <c r="BE121" s="191">
        <f>SUM(BE111:BE120)</f>
        <v>0</v>
      </c>
    </row>
    <row r="122" spans="1:15" ht="12.75">
      <c r="A122" s="163" t="s">
        <v>72</v>
      </c>
      <c r="B122" s="164" t="s">
        <v>209</v>
      </c>
      <c r="C122" s="165" t="s">
        <v>210</v>
      </c>
      <c r="D122" s="166"/>
      <c r="E122" s="167"/>
      <c r="F122" s="167"/>
      <c r="G122" s="168"/>
      <c r="H122" s="169"/>
      <c r="I122" s="169"/>
      <c r="O122" s="170">
        <v>1</v>
      </c>
    </row>
    <row r="123" spans="1:104" ht="12.75">
      <c r="A123" s="171">
        <v>30</v>
      </c>
      <c r="B123" s="172" t="s">
        <v>211</v>
      </c>
      <c r="C123" s="173" t="s">
        <v>212</v>
      </c>
      <c r="D123" s="174" t="s">
        <v>86</v>
      </c>
      <c r="E123" s="175">
        <v>25.44</v>
      </c>
      <c r="F123" s="175">
        <v>0</v>
      </c>
      <c r="G123" s="176">
        <f>E123*F123</f>
        <v>0</v>
      </c>
      <c r="O123" s="170">
        <v>2</v>
      </c>
      <c r="AA123" s="146">
        <v>1</v>
      </c>
      <c r="AB123" s="146">
        <v>7</v>
      </c>
      <c r="AC123" s="146">
        <v>7</v>
      </c>
      <c r="AZ123" s="146">
        <v>2</v>
      </c>
      <c r="BA123" s="146">
        <f>IF(AZ123=1,G123,0)</f>
        <v>0</v>
      </c>
      <c r="BB123" s="146">
        <f>IF(AZ123=2,G123,0)</f>
        <v>0</v>
      </c>
      <c r="BC123" s="146">
        <f>IF(AZ123=3,G123,0)</f>
        <v>0</v>
      </c>
      <c r="BD123" s="146">
        <f>IF(AZ123=4,G123,0)</f>
        <v>0</v>
      </c>
      <c r="BE123" s="146">
        <f>IF(AZ123=5,G123,0)</f>
        <v>0</v>
      </c>
      <c r="CA123" s="177">
        <v>1</v>
      </c>
      <c r="CB123" s="177">
        <v>7</v>
      </c>
      <c r="CZ123" s="146">
        <v>1E-05</v>
      </c>
    </row>
    <row r="124" spans="1:15" ht="12.75">
      <c r="A124" s="178"/>
      <c r="B124" s="180"/>
      <c r="C124" s="224" t="s">
        <v>213</v>
      </c>
      <c r="D124" s="225"/>
      <c r="E124" s="181">
        <v>2.24</v>
      </c>
      <c r="F124" s="182"/>
      <c r="G124" s="183"/>
      <c r="M124" s="179" t="s">
        <v>213</v>
      </c>
      <c r="O124" s="170"/>
    </row>
    <row r="125" spans="1:15" ht="12.75">
      <c r="A125" s="178"/>
      <c r="B125" s="180"/>
      <c r="C125" s="224" t="s">
        <v>214</v>
      </c>
      <c r="D125" s="225"/>
      <c r="E125" s="181">
        <v>7.84</v>
      </c>
      <c r="F125" s="182"/>
      <c r="G125" s="183"/>
      <c r="M125" s="179" t="s">
        <v>214</v>
      </c>
      <c r="O125" s="170"/>
    </row>
    <row r="126" spans="1:15" ht="12.75">
      <c r="A126" s="178"/>
      <c r="B126" s="180"/>
      <c r="C126" s="224" t="s">
        <v>215</v>
      </c>
      <c r="D126" s="225"/>
      <c r="E126" s="181">
        <v>2.56</v>
      </c>
      <c r="F126" s="182"/>
      <c r="G126" s="183"/>
      <c r="M126" s="179" t="s">
        <v>215</v>
      </c>
      <c r="O126" s="170"/>
    </row>
    <row r="127" spans="1:15" ht="12.75">
      <c r="A127" s="178"/>
      <c r="B127" s="180"/>
      <c r="C127" s="224" t="s">
        <v>216</v>
      </c>
      <c r="D127" s="225"/>
      <c r="E127" s="181">
        <v>12.8</v>
      </c>
      <c r="F127" s="182"/>
      <c r="G127" s="183"/>
      <c r="M127" s="179" t="s">
        <v>216</v>
      </c>
      <c r="O127" s="170"/>
    </row>
    <row r="128" spans="1:104" ht="12.75">
      <c r="A128" s="171">
        <v>31</v>
      </c>
      <c r="B128" s="172" t="s">
        <v>217</v>
      </c>
      <c r="C128" s="173" t="s">
        <v>218</v>
      </c>
      <c r="D128" s="174" t="s">
        <v>86</v>
      </c>
      <c r="E128" s="175">
        <v>25.44</v>
      </c>
      <c r="F128" s="175">
        <v>0</v>
      </c>
      <c r="G128" s="176">
        <f>E128*F128</f>
        <v>0</v>
      </c>
      <c r="O128" s="170">
        <v>2</v>
      </c>
      <c r="AA128" s="146">
        <v>1</v>
      </c>
      <c r="AB128" s="146">
        <v>7</v>
      </c>
      <c r="AC128" s="146">
        <v>7</v>
      </c>
      <c r="AZ128" s="146">
        <v>2</v>
      </c>
      <c r="BA128" s="146">
        <f>IF(AZ128=1,G128,0)</f>
        <v>0</v>
      </c>
      <c r="BB128" s="146">
        <f>IF(AZ128=2,G128,0)</f>
        <v>0</v>
      </c>
      <c r="BC128" s="146">
        <f>IF(AZ128=3,G128,0)</f>
        <v>0</v>
      </c>
      <c r="BD128" s="146">
        <f>IF(AZ128=4,G128,0)</f>
        <v>0</v>
      </c>
      <c r="BE128" s="146">
        <f>IF(AZ128=5,G128,0)</f>
        <v>0</v>
      </c>
      <c r="CA128" s="177">
        <v>1</v>
      </c>
      <c r="CB128" s="177">
        <v>7</v>
      </c>
      <c r="CZ128" s="146">
        <v>0.00024</v>
      </c>
    </row>
    <row r="129" spans="1:15" ht="12.75">
      <c r="A129" s="178"/>
      <c r="B129" s="180"/>
      <c r="C129" s="224" t="s">
        <v>213</v>
      </c>
      <c r="D129" s="225"/>
      <c r="E129" s="181">
        <v>2.24</v>
      </c>
      <c r="F129" s="182"/>
      <c r="G129" s="183"/>
      <c r="M129" s="179" t="s">
        <v>213</v>
      </c>
      <c r="O129" s="170"/>
    </row>
    <row r="130" spans="1:15" ht="12.75">
      <c r="A130" s="178"/>
      <c r="B130" s="180"/>
      <c r="C130" s="224" t="s">
        <v>214</v>
      </c>
      <c r="D130" s="225"/>
      <c r="E130" s="181">
        <v>7.84</v>
      </c>
      <c r="F130" s="182"/>
      <c r="G130" s="183"/>
      <c r="M130" s="179" t="s">
        <v>214</v>
      </c>
      <c r="O130" s="170"/>
    </row>
    <row r="131" spans="1:15" ht="12.75">
      <c r="A131" s="178"/>
      <c r="B131" s="180"/>
      <c r="C131" s="224" t="s">
        <v>215</v>
      </c>
      <c r="D131" s="225"/>
      <c r="E131" s="181">
        <v>2.56</v>
      </c>
      <c r="F131" s="182"/>
      <c r="G131" s="183"/>
      <c r="M131" s="179" t="s">
        <v>215</v>
      </c>
      <c r="O131" s="170"/>
    </row>
    <row r="132" spans="1:15" ht="12.75">
      <c r="A132" s="178"/>
      <c r="B132" s="180"/>
      <c r="C132" s="224" t="s">
        <v>216</v>
      </c>
      <c r="D132" s="225"/>
      <c r="E132" s="181">
        <v>12.8</v>
      </c>
      <c r="F132" s="182"/>
      <c r="G132" s="183"/>
      <c r="M132" s="179" t="s">
        <v>216</v>
      </c>
      <c r="O132" s="170"/>
    </row>
    <row r="133" spans="1:104" ht="12.75">
      <c r="A133" s="171">
        <v>32</v>
      </c>
      <c r="B133" s="172" t="s">
        <v>219</v>
      </c>
      <c r="C133" s="173" t="s">
        <v>220</v>
      </c>
      <c r="D133" s="174" t="s">
        <v>86</v>
      </c>
      <c r="E133" s="175">
        <v>3.696</v>
      </c>
      <c r="F133" s="175">
        <v>0</v>
      </c>
      <c r="G133" s="176">
        <f>E133*F133</f>
        <v>0</v>
      </c>
      <c r="O133" s="170">
        <v>2</v>
      </c>
      <c r="AA133" s="146">
        <v>1</v>
      </c>
      <c r="AB133" s="146">
        <v>7</v>
      </c>
      <c r="AC133" s="146">
        <v>7</v>
      </c>
      <c r="AZ133" s="146">
        <v>2</v>
      </c>
      <c r="BA133" s="146">
        <f>IF(AZ133=1,G133,0)</f>
        <v>0</v>
      </c>
      <c r="BB133" s="146">
        <f>IF(AZ133=2,G133,0)</f>
        <v>0</v>
      </c>
      <c r="BC133" s="146">
        <f>IF(AZ133=3,G133,0)</f>
        <v>0</v>
      </c>
      <c r="BD133" s="146">
        <f>IF(AZ133=4,G133,0)</f>
        <v>0</v>
      </c>
      <c r="BE133" s="146">
        <f>IF(AZ133=5,G133,0)</f>
        <v>0</v>
      </c>
      <c r="CA133" s="177">
        <v>1</v>
      </c>
      <c r="CB133" s="177">
        <v>7</v>
      </c>
      <c r="CZ133" s="146">
        <v>0.00043</v>
      </c>
    </row>
    <row r="134" spans="1:15" ht="12.75">
      <c r="A134" s="178"/>
      <c r="B134" s="180"/>
      <c r="C134" s="224" t="s">
        <v>221</v>
      </c>
      <c r="D134" s="225"/>
      <c r="E134" s="181">
        <v>1.188</v>
      </c>
      <c r="F134" s="182"/>
      <c r="G134" s="183"/>
      <c r="M134" s="179" t="s">
        <v>221</v>
      </c>
      <c r="O134" s="170"/>
    </row>
    <row r="135" spans="1:15" ht="12.75">
      <c r="A135" s="178"/>
      <c r="B135" s="180"/>
      <c r="C135" s="224" t="s">
        <v>222</v>
      </c>
      <c r="D135" s="225"/>
      <c r="E135" s="181">
        <v>0.396</v>
      </c>
      <c r="F135" s="182"/>
      <c r="G135" s="183"/>
      <c r="M135" s="179" t="s">
        <v>222</v>
      </c>
      <c r="O135" s="170"/>
    </row>
    <row r="136" spans="1:15" ht="12.75">
      <c r="A136" s="178"/>
      <c r="B136" s="180"/>
      <c r="C136" s="224" t="s">
        <v>223</v>
      </c>
      <c r="D136" s="225"/>
      <c r="E136" s="181">
        <v>0.792</v>
      </c>
      <c r="F136" s="182"/>
      <c r="G136" s="183"/>
      <c r="M136" s="179" t="s">
        <v>223</v>
      </c>
      <c r="O136" s="170"/>
    </row>
    <row r="137" spans="1:15" ht="12.75">
      <c r="A137" s="178"/>
      <c r="B137" s="180"/>
      <c r="C137" s="224" t="s">
        <v>224</v>
      </c>
      <c r="D137" s="225"/>
      <c r="E137" s="181">
        <v>0.396</v>
      </c>
      <c r="F137" s="182"/>
      <c r="G137" s="183"/>
      <c r="M137" s="179" t="s">
        <v>224</v>
      </c>
      <c r="O137" s="170"/>
    </row>
    <row r="138" spans="1:15" ht="12.75">
      <c r="A138" s="178"/>
      <c r="B138" s="180"/>
      <c r="C138" s="224" t="s">
        <v>225</v>
      </c>
      <c r="D138" s="225"/>
      <c r="E138" s="181">
        <v>0.924</v>
      </c>
      <c r="F138" s="182"/>
      <c r="G138" s="183"/>
      <c r="M138" s="179" t="s">
        <v>225</v>
      </c>
      <c r="O138" s="170"/>
    </row>
    <row r="139" spans="1:104" ht="22.5">
      <c r="A139" s="171">
        <v>33</v>
      </c>
      <c r="B139" s="172" t="s">
        <v>226</v>
      </c>
      <c r="C139" s="173" t="s">
        <v>227</v>
      </c>
      <c r="D139" s="174" t="s">
        <v>86</v>
      </c>
      <c r="E139" s="175">
        <v>25.44</v>
      </c>
      <c r="F139" s="175">
        <v>0</v>
      </c>
      <c r="G139" s="176">
        <f>E139*F139</f>
        <v>0</v>
      </c>
      <c r="O139" s="170">
        <v>2</v>
      </c>
      <c r="AA139" s="146">
        <v>12</v>
      </c>
      <c r="AB139" s="146">
        <v>0</v>
      </c>
      <c r="AC139" s="146">
        <v>48</v>
      </c>
      <c r="AZ139" s="146">
        <v>2</v>
      </c>
      <c r="BA139" s="146">
        <f>IF(AZ139=1,G139,0)</f>
        <v>0</v>
      </c>
      <c r="BB139" s="146">
        <f>IF(AZ139=2,G139,0)</f>
        <v>0</v>
      </c>
      <c r="BC139" s="146">
        <f>IF(AZ139=3,G139,0)</f>
        <v>0</v>
      </c>
      <c r="BD139" s="146">
        <f>IF(AZ139=4,G139,0)</f>
        <v>0</v>
      </c>
      <c r="BE139" s="146">
        <f>IF(AZ139=5,G139,0)</f>
        <v>0</v>
      </c>
      <c r="CA139" s="177">
        <v>12</v>
      </c>
      <c r="CB139" s="177">
        <v>0</v>
      </c>
      <c r="CZ139" s="146">
        <v>0</v>
      </c>
    </row>
    <row r="140" spans="1:15" ht="12.75">
      <c r="A140" s="178"/>
      <c r="B140" s="180"/>
      <c r="C140" s="224" t="s">
        <v>213</v>
      </c>
      <c r="D140" s="225"/>
      <c r="E140" s="181">
        <v>2.24</v>
      </c>
      <c r="F140" s="182"/>
      <c r="G140" s="183"/>
      <c r="M140" s="179" t="s">
        <v>213</v>
      </c>
      <c r="O140" s="170"/>
    </row>
    <row r="141" spans="1:15" ht="12.75">
      <c r="A141" s="178"/>
      <c r="B141" s="180"/>
      <c r="C141" s="224" t="s">
        <v>214</v>
      </c>
      <c r="D141" s="225"/>
      <c r="E141" s="181">
        <v>7.84</v>
      </c>
      <c r="F141" s="182"/>
      <c r="G141" s="183"/>
      <c r="M141" s="179" t="s">
        <v>214</v>
      </c>
      <c r="O141" s="170"/>
    </row>
    <row r="142" spans="1:15" ht="12.75">
      <c r="A142" s="178"/>
      <c r="B142" s="180"/>
      <c r="C142" s="224" t="s">
        <v>215</v>
      </c>
      <c r="D142" s="225"/>
      <c r="E142" s="181">
        <v>2.56</v>
      </c>
      <c r="F142" s="182"/>
      <c r="G142" s="183"/>
      <c r="M142" s="179" t="s">
        <v>215</v>
      </c>
      <c r="O142" s="170"/>
    </row>
    <row r="143" spans="1:15" ht="12.75">
      <c r="A143" s="178"/>
      <c r="B143" s="180"/>
      <c r="C143" s="224" t="s">
        <v>216</v>
      </c>
      <c r="D143" s="225"/>
      <c r="E143" s="181">
        <v>12.8</v>
      </c>
      <c r="F143" s="182"/>
      <c r="G143" s="183"/>
      <c r="M143" s="179" t="s">
        <v>216</v>
      </c>
      <c r="O143" s="170"/>
    </row>
    <row r="144" spans="1:57" ht="12.75">
      <c r="A144" s="184"/>
      <c r="B144" s="185" t="s">
        <v>73</v>
      </c>
      <c r="C144" s="186" t="str">
        <f>CONCATENATE(B122," ",C122)</f>
        <v>783 Nátěry</v>
      </c>
      <c r="D144" s="187"/>
      <c r="E144" s="188"/>
      <c r="F144" s="189"/>
      <c r="G144" s="190">
        <f>SUM(G122:G143)</f>
        <v>0</v>
      </c>
      <c r="O144" s="170">
        <v>4</v>
      </c>
      <c r="BA144" s="191">
        <f>SUM(BA122:BA143)</f>
        <v>0</v>
      </c>
      <c r="BB144" s="191">
        <f>SUM(BB122:BB143)</f>
        <v>0</v>
      </c>
      <c r="BC144" s="191">
        <f>SUM(BC122:BC143)</f>
        <v>0</v>
      </c>
      <c r="BD144" s="191">
        <f>SUM(BD122:BD143)</f>
        <v>0</v>
      </c>
      <c r="BE144" s="191">
        <f>SUM(BE122:BE143)</f>
        <v>0</v>
      </c>
    </row>
    <row r="145" spans="1:15" ht="12.75">
      <c r="A145" s="163" t="s">
        <v>72</v>
      </c>
      <c r="B145" s="164" t="s">
        <v>228</v>
      </c>
      <c r="C145" s="165" t="s">
        <v>229</v>
      </c>
      <c r="D145" s="166"/>
      <c r="E145" s="167"/>
      <c r="F145" s="167"/>
      <c r="G145" s="168"/>
      <c r="H145" s="169"/>
      <c r="I145" s="169"/>
      <c r="O145" s="170">
        <v>1</v>
      </c>
    </row>
    <row r="146" spans="1:104" ht="22.5">
      <c r="A146" s="171">
        <v>34</v>
      </c>
      <c r="B146" s="172" t="s">
        <v>230</v>
      </c>
      <c r="C146" s="173" t="s">
        <v>231</v>
      </c>
      <c r="D146" s="174" t="s">
        <v>86</v>
      </c>
      <c r="E146" s="175">
        <v>48.8</v>
      </c>
      <c r="F146" s="175">
        <v>0</v>
      </c>
      <c r="G146" s="176">
        <f>E146*F146</f>
        <v>0</v>
      </c>
      <c r="O146" s="170">
        <v>2</v>
      </c>
      <c r="AA146" s="146">
        <v>12</v>
      </c>
      <c r="AB146" s="146">
        <v>0</v>
      </c>
      <c r="AC146" s="146">
        <v>8</v>
      </c>
      <c r="AZ146" s="146">
        <v>2</v>
      </c>
      <c r="BA146" s="146">
        <f>IF(AZ146=1,G146,0)</f>
        <v>0</v>
      </c>
      <c r="BB146" s="146">
        <f>IF(AZ146=2,G146,0)</f>
        <v>0</v>
      </c>
      <c r="BC146" s="146">
        <f>IF(AZ146=3,G146,0)</f>
        <v>0</v>
      </c>
      <c r="BD146" s="146">
        <f>IF(AZ146=4,G146,0)</f>
        <v>0</v>
      </c>
      <c r="BE146" s="146">
        <f>IF(AZ146=5,G146,0)</f>
        <v>0</v>
      </c>
      <c r="CA146" s="177">
        <v>12</v>
      </c>
      <c r="CB146" s="177">
        <v>0</v>
      </c>
      <c r="CZ146" s="146">
        <v>0.0002</v>
      </c>
    </row>
    <row r="147" spans="1:15" ht="12.75">
      <c r="A147" s="178"/>
      <c r="B147" s="180"/>
      <c r="C147" s="224" t="s">
        <v>232</v>
      </c>
      <c r="D147" s="225"/>
      <c r="E147" s="181">
        <v>18</v>
      </c>
      <c r="F147" s="182"/>
      <c r="G147" s="183"/>
      <c r="M147" s="179" t="s">
        <v>232</v>
      </c>
      <c r="O147" s="170"/>
    </row>
    <row r="148" spans="1:15" ht="12.75">
      <c r="A148" s="178"/>
      <c r="B148" s="180"/>
      <c r="C148" s="224" t="s">
        <v>233</v>
      </c>
      <c r="D148" s="225"/>
      <c r="E148" s="181">
        <v>3.6</v>
      </c>
      <c r="F148" s="182"/>
      <c r="G148" s="183"/>
      <c r="M148" s="179" t="s">
        <v>233</v>
      </c>
      <c r="O148" s="170"/>
    </row>
    <row r="149" spans="1:15" ht="12.75">
      <c r="A149" s="178"/>
      <c r="B149" s="180"/>
      <c r="C149" s="224" t="s">
        <v>234</v>
      </c>
      <c r="D149" s="225"/>
      <c r="E149" s="181">
        <v>9.6</v>
      </c>
      <c r="F149" s="182"/>
      <c r="G149" s="183"/>
      <c r="M149" s="179" t="s">
        <v>234</v>
      </c>
      <c r="O149" s="170"/>
    </row>
    <row r="150" spans="1:15" ht="12.75">
      <c r="A150" s="178"/>
      <c r="B150" s="180"/>
      <c r="C150" s="224" t="s">
        <v>235</v>
      </c>
      <c r="D150" s="225"/>
      <c r="E150" s="181">
        <v>4.8</v>
      </c>
      <c r="F150" s="182"/>
      <c r="G150" s="183"/>
      <c r="M150" s="179" t="s">
        <v>235</v>
      </c>
      <c r="O150" s="170"/>
    </row>
    <row r="151" spans="1:15" ht="12.75">
      <c r="A151" s="178"/>
      <c r="B151" s="180"/>
      <c r="C151" s="224" t="s">
        <v>236</v>
      </c>
      <c r="D151" s="225"/>
      <c r="E151" s="181">
        <v>12.8</v>
      </c>
      <c r="F151" s="182"/>
      <c r="G151" s="183"/>
      <c r="M151" s="179" t="s">
        <v>236</v>
      </c>
      <c r="O151" s="170"/>
    </row>
    <row r="152" spans="1:57" ht="12.75">
      <c r="A152" s="184"/>
      <c r="B152" s="185" t="s">
        <v>73</v>
      </c>
      <c r="C152" s="186" t="str">
        <f>CONCATENATE(B145," ",C145)</f>
        <v>784 Malby</v>
      </c>
      <c r="D152" s="187"/>
      <c r="E152" s="188"/>
      <c r="F152" s="189"/>
      <c r="G152" s="190">
        <f>SUM(G145:G151)</f>
        <v>0</v>
      </c>
      <c r="O152" s="170">
        <v>4</v>
      </c>
      <c r="BA152" s="191">
        <f>SUM(BA145:BA151)</f>
        <v>0</v>
      </c>
      <c r="BB152" s="191">
        <f>SUM(BB145:BB151)</f>
        <v>0</v>
      </c>
      <c r="BC152" s="191">
        <f>SUM(BC145:BC151)</f>
        <v>0</v>
      </c>
      <c r="BD152" s="191">
        <f>SUM(BD145:BD151)</f>
        <v>0</v>
      </c>
      <c r="BE152" s="191">
        <f>SUM(BE145:BE151)</f>
        <v>0</v>
      </c>
    </row>
    <row r="153" spans="1:15" ht="12.75">
      <c r="A153" s="163" t="s">
        <v>72</v>
      </c>
      <c r="B153" s="164" t="s">
        <v>237</v>
      </c>
      <c r="C153" s="165" t="s">
        <v>238</v>
      </c>
      <c r="D153" s="166"/>
      <c r="E153" s="167"/>
      <c r="F153" s="167"/>
      <c r="G153" s="168"/>
      <c r="H153" s="169"/>
      <c r="I153" s="169"/>
      <c r="O153" s="170">
        <v>1</v>
      </c>
    </row>
    <row r="154" spans="1:104" ht="12.75">
      <c r="A154" s="171">
        <v>35</v>
      </c>
      <c r="B154" s="172" t="s">
        <v>239</v>
      </c>
      <c r="C154" s="173" t="s">
        <v>240</v>
      </c>
      <c r="D154" s="174" t="s">
        <v>162</v>
      </c>
      <c r="E154" s="175">
        <v>0.662056</v>
      </c>
      <c r="F154" s="175">
        <v>0</v>
      </c>
      <c r="G154" s="176">
        <f aca="true" t="shared" si="6" ref="G154:G160">E154*F154</f>
        <v>0</v>
      </c>
      <c r="O154" s="170">
        <v>2</v>
      </c>
      <c r="AA154" s="146">
        <v>8</v>
      </c>
      <c r="AB154" s="146">
        <v>0</v>
      </c>
      <c r="AC154" s="146">
        <v>3</v>
      </c>
      <c r="AZ154" s="146">
        <v>1</v>
      </c>
      <c r="BA154" s="146">
        <f aca="true" t="shared" si="7" ref="BA154:BA160">IF(AZ154=1,G154,0)</f>
        <v>0</v>
      </c>
      <c r="BB154" s="146">
        <f aca="true" t="shared" si="8" ref="BB154:BB160">IF(AZ154=2,G154,0)</f>
        <v>0</v>
      </c>
      <c r="BC154" s="146">
        <f aca="true" t="shared" si="9" ref="BC154:BC160">IF(AZ154=3,G154,0)</f>
        <v>0</v>
      </c>
      <c r="BD154" s="146">
        <f aca="true" t="shared" si="10" ref="BD154:BD160">IF(AZ154=4,G154,0)</f>
        <v>0</v>
      </c>
      <c r="BE154" s="146">
        <f aca="true" t="shared" si="11" ref="BE154:BE160">IF(AZ154=5,G154,0)</f>
        <v>0</v>
      </c>
      <c r="CA154" s="177">
        <v>8</v>
      </c>
      <c r="CB154" s="177">
        <v>0</v>
      </c>
      <c r="CZ154" s="146">
        <v>0</v>
      </c>
    </row>
    <row r="155" spans="1:104" ht="12.75">
      <c r="A155" s="171">
        <v>36</v>
      </c>
      <c r="B155" s="172" t="s">
        <v>241</v>
      </c>
      <c r="C155" s="173" t="s">
        <v>242</v>
      </c>
      <c r="D155" s="174" t="s">
        <v>162</v>
      </c>
      <c r="E155" s="175">
        <v>0.662056</v>
      </c>
      <c r="F155" s="175">
        <v>0</v>
      </c>
      <c r="G155" s="176">
        <f t="shared" si="6"/>
        <v>0</v>
      </c>
      <c r="O155" s="170">
        <v>2</v>
      </c>
      <c r="AA155" s="146">
        <v>8</v>
      </c>
      <c r="AB155" s="146">
        <v>0</v>
      </c>
      <c r="AC155" s="146">
        <v>3</v>
      </c>
      <c r="AZ155" s="146">
        <v>1</v>
      </c>
      <c r="BA155" s="146">
        <f t="shared" si="7"/>
        <v>0</v>
      </c>
      <c r="BB155" s="146">
        <f t="shared" si="8"/>
        <v>0</v>
      </c>
      <c r="BC155" s="146">
        <f t="shared" si="9"/>
        <v>0</v>
      </c>
      <c r="BD155" s="146">
        <f t="shared" si="10"/>
        <v>0</v>
      </c>
      <c r="BE155" s="146">
        <f t="shared" si="11"/>
        <v>0</v>
      </c>
      <c r="CA155" s="177">
        <v>8</v>
      </c>
      <c r="CB155" s="177">
        <v>0</v>
      </c>
      <c r="CZ155" s="146">
        <v>0</v>
      </c>
    </row>
    <row r="156" spans="1:104" ht="12.75">
      <c r="A156" s="171">
        <v>37</v>
      </c>
      <c r="B156" s="172" t="s">
        <v>243</v>
      </c>
      <c r="C156" s="173" t="s">
        <v>244</v>
      </c>
      <c r="D156" s="174" t="s">
        <v>162</v>
      </c>
      <c r="E156" s="175">
        <v>0.662056</v>
      </c>
      <c r="F156" s="175">
        <v>0</v>
      </c>
      <c r="G156" s="176">
        <f t="shared" si="6"/>
        <v>0</v>
      </c>
      <c r="O156" s="170">
        <v>2</v>
      </c>
      <c r="AA156" s="146">
        <v>8</v>
      </c>
      <c r="AB156" s="146">
        <v>0</v>
      </c>
      <c r="AC156" s="146">
        <v>3</v>
      </c>
      <c r="AZ156" s="146">
        <v>1</v>
      </c>
      <c r="BA156" s="146">
        <f t="shared" si="7"/>
        <v>0</v>
      </c>
      <c r="BB156" s="146">
        <f t="shared" si="8"/>
        <v>0</v>
      </c>
      <c r="BC156" s="146">
        <f t="shared" si="9"/>
        <v>0</v>
      </c>
      <c r="BD156" s="146">
        <f t="shared" si="10"/>
        <v>0</v>
      </c>
      <c r="BE156" s="146">
        <f t="shared" si="11"/>
        <v>0</v>
      </c>
      <c r="CA156" s="177">
        <v>8</v>
      </c>
      <c r="CB156" s="177">
        <v>0</v>
      </c>
      <c r="CZ156" s="146">
        <v>0</v>
      </c>
    </row>
    <row r="157" spans="1:104" ht="12.75">
      <c r="A157" s="171">
        <v>38</v>
      </c>
      <c r="B157" s="172" t="s">
        <v>245</v>
      </c>
      <c r="C157" s="173" t="s">
        <v>246</v>
      </c>
      <c r="D157" s="174" t="s">
        <v>162</v>
      </c>
      <c r="E157" s="175">
        <v>1.986168</v>
      </c>
      <c r="F157" s="175">
        <v>0</v>
      </c>
      <c r="G157" s="176">
        <f t="shared" si="6"/>
        <v>0</v>
      </c>
      <c r="O157" s="170">
        <v>2</v>
      </c>
      <c r="AA157" s="146">
        <v>8</v>
      </c>
      <c r="AB157" s="146">
        <v>0</v>
      </c>
      <c r="AC157" s="146">
        <v>3</v>
      </c>
      <c r="AZ157" s="146">
        <v>1</v>
      </c>
      <c r="BA157" s="146">
        <f t="shared" si="7"/>
        <v>0</v>
      </c>
      <c r="BB157" s="146">
        <f t="shared" si="8"/>
        <v>0</v>
      </c>
      <c r="BC157" s="146">
        <f t="shared" si="9"/>
        <v>0</v>
      </c>
      <c r="BD157" s="146">
        <f t="shared" si="10"/>
        <v>0</v>
      </c>
      <c r="BE157" s="146">
        <f t="shared" si="11"/>
        <v>0</v>
      </c>
      <c r="CA157" s="177">
        <v>8</v>
      </c>
      <c r="CB157" s="177">
        <v>0</v>
      </c>
      <c r="CZ157" s="146">
        <v>0</v>
      </c>
    </row>
    <row r="158" spans="1:104" ht="12.75">
      <c r="A158" s="171">
        <v>39</v>
      </c>
      <c r="B158" s="172" t="s">
        <v>247</v>
      </c>
      <c r="C158" s="173" t="s">
        <v>248</v>
      </c>
      <c r="D158" s="174" t="s">
        <v>162</v>
      </c>
      <c r="E158" s="175">
        <v>0.662056</v>
      </c>
      <c r="F158" s="175">
        <v>0</v>
      </c>
      <c r="G158" s="176">
        <f t="shared" si="6"/>
        <v>0</v>
      </c>
      <c r="O158" s="170">
        <v>2</v>
      </c>
      <c r="AA158" s="146">
        <v>8</v>
      </c>
      <c r="AB158" s="146">
        <v>0</v>
      </c>
      <c r="AC158" s="146">
        <v>3</v>
      </c>
      <c r="AZ158" s="146">
        <v>1</v>
      </c>
      <c r="BA158" s="146">
        <f t="shared" si="7"/>
        <v>0</v>
      </c>
      <c r="BB158" s="146">
        <f t="shared" si="8"/>
        <v>0</v>
      </c>
      <c r="BC158" s="146">
        <f t="shared" si="9"/>
        <v>0</v>
      </c>
      <c r="BD158" s="146">
        <f t="shared" si="10"/>
        <v>0</v>
      </c>
      <c r="BE158" s="146">
        <f t="shared" si="11"/>
        <v>0</v>
      </c>
      <c r="CA158" s="177">
        <v>8</v>
      </c>
      <c r="CB158" s="177">
        <v>0</v>
      </c>
      <c r="CZ158" s="146">
        <v>0</v>
      </c>
    </row>
    <row r="159" spans="1:104" ht="12.75">
      <c r="A159" s="171">
        <v>40</v>
      </c>
      <c r="B159" s="172" t="s">
        <v>249</v>
      </c>
      <c r="C159" s="173" t="s">
        <v>250</v>
      </c>
      <c r="D159" s="174" t="s">
        <v>162</v>
      </c>
      <c r="E159" s="175">
        <v>1.324112</v>
      </c>
      <c r="F159" s="175">
        <v>0</v>
      </c>
      <c r="G159" s="176">
        <f t="shared" si="6"/>
        <v>0</v>
      </c>
      <c r="O159" s="170">
        <v>2</v>
      </c>
      <c r="AA159" s="146">
        <v>8</v>
      </c>
      <c r="AB159" s="146">
        <v>0</v>
      </c>
      <c r="AC159" s="146">
        <v>3</v>
      </c>
      <c r="AZ159" s="146">
        <v>1</v>
      </c>
      <c r="BA159" s="146">
        <f t="shared" si="7"/>
        <v>0</v>
      </c>
      <c r="BB159" s="146">
        <f t="shared" si="8"/>
        <v>0</v>
      </c>
      <c r="BC159" s="146">
        <f t="shared" si="9"/>
        <v>0</v>
      </c>
      <c r="BD159" s="146">
        <f t="shared" si="10"/>
        <v>0</v>
      </c>
      <c r="BE159" s="146">
        <f t="shared" si="11"/>
        <v>0</v>
      </c>
      <c r="CA159" s="177">
        <v>8</v>
      </c>
      <c r="CB159" s="177">
        <v>0</v>
      </c>
      <c r="CZ159" s="146">
        <v>0</v>
      </c>
    </row>
    <row r="160" spans="1:104" ht="12.75">
      <c r="A160" s="171">
        <v>41</v>
      </c>
      <c r="B160" s="172" t="s">
        <v>251</v>
      </c>
      <c r="C160" s="173" t="s">
        <v>252</v>
      </c>
      <c r="D160" s="174" t="s">
        <v>162</v>
      </c>
      <c r="E160" s="175">
        <v>0.662056</v>
      </c>
      <c r="F160" s="175">
        <v>0</v>
      </c>
      <c r="G160" s="176">
        <f t="shared" si="6"/>
        <v>0</v>
      </c>
      <c r="O160" s="170">
        <v>2</v>
      </c>
      <c r="AA160" s="146">
        <v>8</v>
      </c>
      <c r="AB160" s="146">
        <v>0</v>
      </c>
      <c r="AC160" s="146">
        <v>3</v>
      </c>
      <c r="AZ160" s="146">
        <v>1</v>
      </c>
      <c r="BA160" s="146">
        <f t="shared" si="7"/>
        <v>0</v>
      </c>
      <c r="BB160" s="146">
        <f t="shared" si="8"/>
        <v>0</v>
      </c>
      <c r="BC160" s="146">
        <f t="shared" si="9"/>
        <v>0</v>
      </c>
      <c r="BD160" s="146">
        <f t="shared" si="10"/>
        <v>0</v>
      </c>
      <c r="BE160" s="146">
        <f t="shared" si="11"/>
        <v>0</v>
      </c>
      <c r="CA160" s="177">
        <v>8</v>
      </c>
      <c r="CB160" s="177">
        <v>0</v>
      </c>
      <c r="CZ160" s="146">
        <v>0</v>
      </c>
    </row>
    <row r="161" spans="1:57" ht="12.75">
      <c r="A161" s="184"/>
      <c r="B161" s="185" t="s">
        <v>73</v>
      </c>
      <c r="C161" s="186" t="str">
        <f>CONCATENATE(B153," ",C153)</f>
        <v>D96 Přesuny suti a vybouraných hmot</v>
      </c>
      <c r="D161" s="187"/>
      <c r="E161" s="188"/>
      <c r="F161" s="189"/>
      <c r="G161" s="190">
        <f>SUM(G153:G160)</f>
        <v>0</v>
      </c>
      <c r="O161" s="170">
        <v>4</v>
      </c>
      <c r="BA161" s="191">
        <f>SUM(BA153:BA160)</f>
        <v>0</v>
      </c>
      <c r="BB161" s="191">
        <f>SUM(BB153:BB160)</f>
        <v>0</v>
      </c>
      <c r="BC161" s="191">
        <f>SUM(BC153:BC160)</f>
        <v>0</v>
      </c>
      <c r="BD161" s="191">
        <f>SUM(BD153:BD160)</f>
        <v>0</v>
      </c>
      <c r="BE161" s="191">
        <f>SUM(BE153:BE160)</f>
        <v>0</v>
      </c>
    </row>
    <row r="162" ht="12.75">
      <c r="E162" s="146"/>
    </row>
    <row r="163" ht="12.75">
      <c r="E163" s="146"/>
    </row>
    <row r="164" ht="12.75">
      <c r="E164" s="146"/>
    </row>
    <row r="165" ht="12.75">
      <c r="E165" s="146"/>
    </row>
    <row r="166" ht="12.75">
      <c r="E166" s="146"/>
    </row>
    <row r="167" ht="12.75">
      <c r="E167" s="146"/>
    </row>
    <row r="168" ht="12.75">
      <c r="E168" s="146"/>
    </row>
    <row r="169" ht="12.75">
      <c r="E169" s="146"/>
    </row>
    <row r="170" ht="12.75">
      <c r="E170" s="146"/>
    </row>
    <row r="171" ht="12.75">
      <c r="E171" s="146"/>
    </row>
    <row r="172" ht="12.75">
      <c r="E172" s="146"/>
    </row>
    <row r="173" ht="12.75">
      <c r="E173" s="146"/>
    </row>
    <row r="174" ht="12.75">
      <c r="E174" s="146"/>
    </row>
    <row r="175" ht="12.75">
      <c r="E175" s="146"/>
    </row>
    <row r="176" ht="12.75">
      <c r="E176" s="146"/>
    </row>
    <row r="177" ht="12.75">
      <c r="E177" s="146"/>
    </row>
    <row r="178" ht="12.75">
      <c r="E178" s="146"/>
    </row>
    <row r="179" ht="12.75">
      <c r="E179" s="146"/>
    </row>
    <row r="180" ht="12.75">
      <c r="E180" s="146"/>
    </row>
    <row r="181" ht="12.75">
      <c r="E181" s="146"/>
    </row>
    <row r="182" ht="12.75">
      <c r="E182" s="146"/>
    </row>
    <row r="183" ht="12.75">
      <c r="E183" s="146"/>
    </row>
    <row r="184" ht="12.75">
      <c r="E184" s="146"/>
    </row>
    <row r="185" spans="1:7" ht="12.75">
      <c r="A185" s="192"/>
      <c r="B185" s="192"/>
      <c r="C185" s="192"/>
      <c r="D185" s="192"/>
      <c r="E185" s="192"/>
      <c r="F185" s="192"/>
      <c r="G185" s="192"/>
    </row>
    <row r="186" spans="1:7" ht="12.75">
      <c r="A186" s="192"/>
      <c r="B186" s="192"/>
      <c r="C186" s="192"/>
      <c r="D186" s="192"/>
      <c r="E186" s="192"/>
      <c r="F186" s="192"/>
      <c r="G186" s="192"/>
    </row>
    <row r="187" spans="1:7" ht="12.75">
      <c r="A187" s="192"/>
      <c r="B187" s="192"/>
      <c r="C187" s="192"/>
      <c r="D187" s="192"/>
      <c r="E187" s="192"/>
      <c r="F187" s="192"/>
      <c r="G187" s="192"/>
    </row>
    <row r="188" spans="1:7" ht="12.75">
      <c r="A188" s="192"/>
      <c r="B188" s="192"/>
      <c r="C188" s="192"/>
      <c r="D188" s="192"/>
      <c r="E188" s="192"/>
      <c r="F188" s="192"/>
      <c r="G188" s="192"/>
    </row>
    <row r="189" ht="12.75">
      <c r="E189" s="146"/>
    </row>
    <row r="190" ht="12.75">
      <c r="E190" s="146"/>
    </row>
    <row r="191" ht="12.75">
      <c r="E191" s="146"/>
    </row>
    <row r="192" ht="12.75">
      <c r="E192" s="146"/>
    </row>
    <row r="193" ht="12.75">
      <c r="E193" s="146"/>
    </row>
    <row r="194" ht="12.75">
      <c r="E194" s="146"/>
    </row>
    <row r="195" ht="12.75">
      <c r="E195" s="146"/>
    </row>
    <row r="196" ht="12.75">
      <c r="E196" s="146"/>
    </row>
    <row r="197" ht="12.75">
      <c r="E197" s="146"/>
    </row>
    <row r="198" ht="12.75">
      <c r="E198" s="146"/>
    </row>
    <row r="199" ht="12.75">
      <c r="E199" s="146"/>
    </row>
    <row r="200" ht="12.75">
      <c r="E200" s="146"/>
    </row>
    <row r="201" ht="12.75">
      <c r="E201" s="146"/>
    </row>
    <row r="202" ht="12.75">
      <c r="E202" s="146"/>
    </row>
    <row r="203" ht="12.75">
      <c r="E203" s="146"/>
    </row>
    <row r="204" ht="12.75">
      <c r="E204" s="146"/>
    </row>
    <row r="205" ht="12.75">
      <c r="E205" s="146"/>
    </row>
    <row r="206" ht="12.75">
      <c r="E206" s="146"/>
    </row>
    <row r="207" ht="12.75">
      <c r="E207" s="146"/>
    </row>
    <row r="208" ht="12.75">
      <c r="E208" s="146"/>
    </row>
    <row r="209" ht="12.75">
      <c r="E209" s="146"/>
    </row>
    <row r="210" ht="12.75">
      <c r="E210" s="146"/>
    </row>
    <row r="211" ht="12.75">
      <c r="E211" s="146"/>
    </row>
    <row r="212" ht="12.75">
      <c r="E212" s="146"/>
    </row>
    <row r="213" ht="12.75">
      <c r="E213" s="146"/>
    </row>
    <row r="214" ht="12.75">
      <c r="E214" s="146"/>
    </row>
    <row r="215" ht="12.75">
      <c r="E215" s="146"/>
    </row>
    <row r="216" ht="12.75">
      <c r="E216" s="146"/>
    </row>
    <row r="217" ht="12.75">
      <c r="E217" s="146"/>
    </row>
    <row r="218" ht="12.75">
      <c r="E218" s="146"/>
    </row>
    <row r="219" ht="12.75">
      <c r="E219" s="146"/>
    </row>
    <row r="220" spans="1:2" ht="12.75">
      <c r="A220" s="193"/>
      <c r="B220" s="193"/>
    </row>
    <row r="221" spans="1:7" ht="12.75">
      <c r="A221" s="192"/>
      <c r="B221" s="192"/>
      <c r="C221" s="195"/>
      <c r="D221" s="195"/>
      <c r="E221" s="196"/>
      <c r="F221" s="195"/>
      <c r="G221" s="197"/>
    </row>
    <row r="222" spans="1:7" ht="12.75">
      <c r="A222" s="198"/>
      <c r="B222" s="198"/>
      <c r="C222" s="192"/>
      <c r="D222" s="192"/>
      <c r="E222" s="199"/>
      <c r="F222" s="192"/>
      <c r="G222" s="192"/>
    </row>
    <row r="223" spans="1:7" ht="12.75">
      <c r="A223" s="192"/>
      <c r="B223" s="192"/>
      <c r="C223" s="192"/>
      <c r="D223" s="192"/>
      <c r="E223" s="199"/>
      <c r="F223" s="192"/>
      <c r="G223" s="192"/>
    </row>
    <row r="224" spans="1:7" ht="12.75">
      <c r="A224" s="192"/>
      <c r="B224" s="192"/>
      <c r="C224" s="192"/>
      <c r="D224" s="192"/>
      <c r="E224" s="199"/>
      <c r="F224" s="192"/>
      <c r="G224" s="192"/>
    </row>
    <row r="225" spans="1:7" ht="12.75">
      <c r="A225" s="192"/>
      <c r="B225" s="192"/>
      <c r="C225" s="192"/>
      <c r="D225" s="192"/>
      <c r="E225" s="199"/>
      <c r="F225" s="192"/>
      <c r="G225" s="192"/>
    </row>
    <row r="226" spans="1:7" ht="12.75">
      <c r="A226" s="192"/>
      <c r="B226" s="192"/>
      <c r="C226" s="192"/>
      <c r="D226" s="192"/>
      <c r="E226" s="199"/>
      <c r="F226" s="192"/>
      <c r="G226" s="192"/>
    </row>
    <row r="227" spans="1:7" ht="12.75">
      <c r="A227" s="192"/>
      <c r="B227" s="192"/>
      <c r="C227" s="192"/>
      <c r="D227" s="192"/>
      <c r="E227" s="199"/>
      <c r="F227" s="192"/>
      <c r="G227" s="192"/>
    </row>
    <row r="228" spans="1:7" ht="12.75">
      <c r="A228" s="192"/>
      <c r="B228" s="192"/>
      <c r="C228" s="192"/>
      <c r="D228" s="192"/>
      <c r="E228" s="199"/>
      <c r="F228" s="192"/>
      <c r="G228" s="192"/>
    </row>
    <row r="229" spans="1:7" ht="12.75">
      <c r="A229" s="192"/>
      <c r="B229" s="192"/>
      <c r="C229" s="192"/>
      <c r="D229" s="192"/>
      <c r="E229" s="199"/>
      <c r="F229" s="192"/>
      <c r="G229" s="192"/>
    </row>
    <row r="230" spans="1:7" ht="12.75">
      <c r="A230" s="192"/>
      <c r="B230" s="192"/>
      <c r="C230" s="192"/>
      <c r="D230" s="192"/>
      <c r="E230" s="199"/>
      <c r="F230" s="192"/>
      <c r="G230" s="192"/>
    </row>
    <row r="231" spans="1:7" ht="12.75">
      <c r="A231" s="192"/>
      <c r="B231" s="192"/>
      <c r="C231" s="192"/>
      <c r="D231" s="192"/>
      <c r="E231" s="199"/>
      <c r="F231" s="192"/>
      <c r="G231" s="192"/>
    </row>
    <row r="232" spans="1:7" ht="12.75">
      <c r="A232" s="192"/>
      <c r="B232" s="192"/>
      <c r="C232" s="192"/>
      <c r="D232" s="192"/>
      <c r="E232" s="199"/>
      <c r="F232" s="192"/>
      <c r="G232" s="192"/>
    </row>
    <row r="233" spans="1:7" ht="12.75">
      <c r="A233" s="192"/>
      <c r="B233" s="192"/>
      <c r="C233" s="192"/>
      <c r="D233" s="192"/>
      <c r="E233" s="199"/>
      <c r="F233" s="192"/>
      <c r="G233" s="192"/>
    </row>
    <row r="234" spans="1:7" ht="12.75">
      <c r="A234" s="192"/>
      <c r="B234" s="192"/>
      <c r="C234" s="192"/>
      <c r="D234" s="192"/>
      <c r="E234" s="199"/>
      <c r="F234" s="192"/>
      <c r="G234" s="192"/>
    </row>
  </sheetData>
  <sheetProtection/>
  <mergeCells count="94">
    <mergeCell ref="C11:D11"/>
    <mergeCell ref="C12:D12"/>
    <mergeCell ref="A1:G1"/>
    <mergeCell ref="A3:B3"/>
    <mergeCell ref="A4:B4"/>
    <mergeCell ref="E4:G4"/>
    <mergeCell ref="C9:D9"/>
    <mergeCell ref="C10:D10"/>
    <mergeCell ref="C13:D13"/>
    <mergeCell ref="C15:D15"/>
    <mergeCell ref="C16:D16"/>
    <mergeCell ref="C17:D17"/>
    <mergeCell ref="C18:D18"/>
    <mergeCell ref="C19:D19"/>
    <mergeCell ref="C37:D37"/>
    <mergeCell ref="C23:D23"/>
    <mergeCell ref="C24:D24"/>
    <mergeCell ref="C25:D25"/>
    <mergeCell ref="C26:D26"/>
    <mergeCell ref="C27:D27"/>
    <mergeCell ref="C28:D28"/>
    <mergeCell ref="C30:D30"/>
    <mergeCell ref="C31:D31"/>
    <mergeCell ref="C38:D38"/>
    <mergeCell ref="C39:D39"/>
    <mergeCell ref="C43:D43"/>
    <mergeCell ref="C45:D45"/>
    <mergeCell ref="C47:D47"/>
    <mergeCell ref="C32:D32"/>
    <mergeCell ref="C33:D33"/>
    <mergeCell ref="C34:D34"/>
    <mergeCell ref="C35:D35"/>
    <mergeCell ref="C36:D36"/>
    <mergeCell ref="C66:D66"/>
    <mergeCell ref="C67:D67"/>
    <mergeCell ref="C69:D69"/>
    <mergeCell ref="C51:D51"/>
    <mergeCell ref="C52:D52"/>
    <mergeCell ref="C53:D53"/>
    <mergeCell ref="C54:D54"/>
    <mergeCell ref="C55:D55"/>
    <mergeCell ref="C56:D56"/>
    <mergeCell ref="C71:D71"/>
    <mergeCell ref="C72:D72"/>
    <mergeCell ref="C74:D74"/>
    <mergeCell ref="C75:D75"/>
    <mergeCell ref="C76:D76"/>
    <mergeCell ref="C60:D60"/>
    <mergeCell ref="C61:D61"/>
    <mergeCell ref="C62:D62"/>
    <mergeCell ref="C63:D63"/>
    <mergeCell ref="C64:D64"/>
    <mergeCell ref="C102:D102"/>
    <mergeCell ref="C103:D103"/>
    <mergeCell ref="C83:D83"/>
    <mergeCell ref="C84:D84"/>
    <mergeCell ref="C85:D85"/>
    <mergeCell ref="C86:D86"/>
    <mergeCell ref="C87:D87"/>
    <mergeCell ref="C89:D89"/>
    <mergeCell ref="C90:D90"/>
    <mergeCell ref="C91:D91"/>
    <mergeCell ref="C92:D92"/>
    <mergeCell ref="C93:D93"/>
    <mergeCell ref="C98:D98"/>
    <mergeCell ref="C99:D99"/>
    <mergeCell ref="C100:D100"/>
    <mergeCell ref="C131:D131"/>
    <mergeCell ref="C132:D132"/>
    <mergeCell ref="C113:D113"/>
    <mergeCell ref="C114:D114"/>
    <mergeCell ref="C116:D116"/>
    <mergeCell ref="C117:D117"/>
    <mergeCell ref="C119:D119"/>
    <mergeCell ref="C124:D124"/>
    <mergeCell ref="C125:D125"/>
    <mergeCell ref="C126:D126"/>
    <mergeCell ref="C127:D127"/>
    <mergeCell ref="C129:D129"/>
    <mergeCell ref="C130:D130"/>
    <mergeCell ref="C150:D150"/>
    <mergeCell ref="C151:D151"/>
    <mergeCell ref="C134:D134"/>
    <mergeCell ref="C135:D135"/>
    <mergeCell ref="C136:D136"/>
    <mergeCell ref="C137:D137"/>
    <mergeCell ref="C138:D138"/>
    <mergeCell ref="C140:D140"/>
    <mergeCell ref="C141:D141"/>
    <mergeCell ref="C142:D142"/>
    <mergeCell ref="C143:D143"/>
    <mergeCell ref="C147:D147"/>
    <mergeCell ref="C148:D148"/>
    <mergeCell ref="C149:D14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sarmanova</cp:lastModifiedBy>
  <dcterms:created xsi:type="dcterms:W3CDTF">2016-07-25T03:36:38Z</dcterms:created>
  <dcterms:modified xsi:type="dcterms:W3CDTF">2016-08-08T12:28:54Z</dcterms:modified>
  <cp:category/>
  <cp:version/>
  <cp:contentType/>
  <cp:contentStatus/>
</cp:coreProperties>
</file>