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verak\Desktop\Výběrová řízení 2017\6. MŠ Svatováclavská - výměna elektroinstalace v budově MŠ\K uveřejnění\"/>
    </mc:Choice>
  </mc:AlternateContent>
  <bookViews>
    <workbookView xWindow="285" yWindow="330" windowWidth="22695" windowHeight="927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Položky!$A$1:$G$306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04" i="3"/>
  <c r="BD304" i="3"/>
  <c r="BB304" i="3"/>
  <c r="BA304" i="3"/>
  <c r="G304" i="3"/>
  <c r="BC304" i="3" s="1"/>
  <c r="BE302" i="3"/>
  <c r="BD302" i="3"/>
  <c r="BB302" i="3"/>
  <c r="BA302" i="3"/>
  <c r="G302" i="3"/>
  <c r="BC302" i="3" s="1"/>
  <c r="BE298" i="3"/>
  <c r="BD298" i="3"/>
  <c r="BC298" i="3"/>
  <c r="BB298" i="3"/>
  <c r="BA298" i="3"/>
  <c r="G298" i="3"/>
  <c r="BE296" i="3"/>
  <c r="BD296" i="3"/>
  <c r="BB296" i="3"/>
  <c r="BA296" i="3"/>
  <c r="G296" i="3"/>
  <c r="BC296" i="3" s="1"/>
  <c r="BE294" i="3"/>
  <c r="BD294" i="3"/>
  <c r="BC294" i="3"/>
  <c r="BB294" i="3"/>
  <c r="BA294" i="3"/>
  <c r="G294" i="3"/>
  <c r="BE290" i="3"/>
  <c r="BD290" i="3"/>
  <c r="BB290" i="3"/>
  <c r="BA290" i="3"/>
  <c r="G290" i="3"/>
  <c r="BC290" i="3" s="1"/>
  <c r="BE286" i="3"/>
  <c r="BD286" i="3"/>
  <c r="BC286" i="3"/>
  <c r="BB286" i="3"/>
  <c r="BA286" i="3"/>
  <c r="G286" i="3"/>
  <c r="BE283" i="3"/>
  <c r="BD283" i="3"/>
  <c r="BB283" i="3"/>
  <c r="BA283" i="3"/>
  <c r="G283" i="3"/>
  <c r="BC283" i="3" s="1"/>
  <c r="BE279" i="3"/>
  <c r="BD279" i="3"/>
  <c r="BB279" i="3"/>
  <c r="BA279" i="3"/>
  <c r="G279" i="3"/>
  <c r="BC279" i="3" s="1"/>
  <c r="BE275" i="3"/>
  <c r="BD275" i="3"/>
  <c r="BB275" i="3"/>
  <c r="BA275" i="3"/>
  <c r="G275" i="3"/>
  <c r="BC275" i="3" s="1"/>
  <c r="BE274" i="3"/>
  <c r="BD274" i="3"/>
  <c r="BC274" i="3"/>
  <c r="BB274" i="3"/>
  <c r="BA274" i="3"/>
  <c r="G274" i="3"/>
  <c r="BE273" i="3"/>
  <c r="BD273" i="3"/>
  <c r="BB273" i="3"/>
  <c r="BA273" i="3"/>
  <c r="G273" i="3"/>
  <c r="BC273" i="3" s="1"/>
  <c r="BE272" i="3"/>
  <c r="BD272" i="3"/>
  <c r="BC272" i="3"/>
  <c r="BB272" i="3"/>
  <c r="BA272" i="3"/>
  <c r="G272" i="3"/>
  <c r="BE268" i="3"/>
  <c r="BC268" i="3"/>
  <c r="BB268" i="3"/>
  <c r="BA268" i="3"/>
  <c r="G268" i="3"/>
  <c r="BD268" i="3" s="1"/>
  <c r="BE262" i="3"/>
  <c r="BC262" i="3"/>
  <c r="BB262" i="3"/>
  <c r="BA262" i="3"/>
  <c r="G262" i="3"/>
  <c r="BD262" i="3" s="1"/>
  <c r="BE258" i="3"/>
  <c r="BC258" i="3"/>
  <c r="BB258" i="3"/>
  <c r="BA258" i="3"/>
  <c r="G258" i="3"/>
  <c r="BD258" i="3" s="1"/>
  <c r="BE252" i="3"/>
  <c r="BC252" i="3"/>
  <c r="BB252" i="3"/>
  <c r="BA252" i="3"/>
  <c r="G252" i="3"/>
  <c r="BD252" i="3" s="1"/>
  <c r="BE246" i="3"/>
  <c r="BC246" i="3"/>
  <c r="BB246" i="3"/>
  <c r="BA246" i="3"/>
  <c r="G246" i="3"/>
  <c r="BD246" i="3" s="1"/>
  <c r="BE245" i="3"/>
  <c r="BC245" i="3"/>
  <c r="BB245" i="3"/>
  <c r="BA245" i="3"/>
  <c r="G245" i="3"/>
  <c r="BD245" i="3" s="1"/>
  <c r="BE240" i="3"/>
  <c r="BC240" i="3"/>
  <c r="BB240" i="3"/>
  <c r="BA240" i="3"/>
  <c r="G240" i="3"/>
  <c r="BD240" i="3" s="1"/>
  <c r="BE235" i="3"/>
  <c r="BC235" i="3"/>
  <c r="BB235" i="3"/>
  <c r="BA235" i="3"/>
  <c r="G235" i="3"/>
  <c r="BD235" i="3" s="1"/>
  <c r="BE234" i="3"/>
  <c r="BC234" i="3"/>
  <c r="BB234" i="3"/>
  <c r="BA234" i="3"/>
  <c r="G234" i="3"/>
  <c r="BD234" i="3" s="1"/>
  <c r="BE229" i="3"/>
  <c r="BC229" i="3"/>
  <c r="BB229" i="3"/>
  <c r="BA229" i="3"/>
  <c r="G229" i="3"/>
  <c r="BD229" i="3" s="1"/>
  <c r="BE226" i="3"/>
  <c r="BC226" i="3"/>
  <c r="BB226" i="3"/>
  <c r="BA226" i="3"/>
  <c r="G226" i="3"/>
  <c r="BD226" i="3" s="1"/>
  <c r="BE221" i="3"/>
  <c r="BC221" i="3"/>
  <c r="BB221" i="3"/>
  <c r="BA221" i="3"/>
  <c r="G221" i="3"/>
  <c r="BD221" i="3" s="1"/>
  <c r="BE216" i="3"/>
  <c r="BC216" i="3"/>
  <c r="BB216" i="3"/>
  <c r="BA216" i="3"/>
  <c r="G216" i="3"/>
  <c r="BD216" i="3" s="1"/>
  <c r="BE212" i="3"/>
  <c r="BC212" i="3"/>
  <c r="BB212" i="3"/>
  <c r="BA212" i="3"/>
  <c r="G212" i="3"/>
  <c r="BD212" i="3" s="1"/>
  <c r="BE207" i="3"/>
  <c r="BC207" i="3"/>
  <c r="BB207" i="3"/>
  <c r="BA207" i="3"/>
  <c r="G207" i="3"/>
  <c r="BD207" i="3" s="1"/>
  <c r="BE203" i="3"/>
  <c r="BC203" i="3"/>
  <c r="BB203" i="3"/>
  <c r="BA203" i="3"/>
  <c r="G203" i="3"/>
  <c r="BD203" i="3" s="1"/>
  <c r="BE198" i="3"/>
  <c r="BC198" i="3"/>
  <c r="BB198" i="3"/>
  <c r="BA198" i="3"/>
  <c r="G198" i="3"/>
  <c r="BD198" i="3" s="1"/>
  <c r="BE194" i="3"/>
  <c r="BC194" i="3"/>
  <c r="BB194" i="3"/>
  <c r="BA194" i="3"/>
  <c r="G194" i="3"/>
  <c r="BD194" i="3" s="1"/>
  <c r="BE191" i="3"/>
  <c r="BC191" i="3"/>
  <c r="BB191" i="3"/>
  <c r="BA191" i="3"/>
  <c r="G191" i="3"/>
  <c r="BD191" i="3" s="1"/>
  <c r="BE186" i="3"/>
  <c r="BC186" i="3"/>
  <c r="BB186" i="3"/>
  <c r="BA186" i="3"/>
  <c r="G186" i="3"/>
  <c r="BD186" i="3" s="1"/>
  <c r="BE182" i="3"/>
  <c r="BC182" i="3"/>
  <c r="BB182" i="3"/>
  <c r="BA182" i="3"/>
  <c r="G182" i="3"/>
  <c r="BD182" i="3" s="1"/>
  <c r="BE179" i="3"/>
  <c r="BC179" i="3"/>
  <c r="BB179" i="3"/>
  <c r="BA179" i="3"/>
  <c r="G179" i="3"/>
  <c r="BD179" i="3" s="1"/>
  <c r="BE177" i="3"/>
  <c r="BC177" i="3"/>
  <c r="BB177" i="3"/>
  <c r="BA177" i="3"/>
  <c r="G177" i="3"/>
  <c r="BD177" i="3" s="1"/>
  <c r="BE173" i="3"/>
  <c r="BC173" i="3"/>
  <c r="BB173" i="3"/>
  <c r="BA173" i="3"/>
  <c r="G173" i="3"/>
  <c r="BD173" i="3" s="1"/>
  <c r="BE171" i="3"/>
  <c r="BC171" i="3"/>
  <c r="BB171" i="3"/>
  <c r="BA171" i="3"/>
  <c r="G171" i="3"/>
  <c r="BD171" i="3" s="1"/>
  <c r="BE169" i="3"/>
  <c r="BC169" i="3"/>
  <c r="BB169" i="3"/>
  <c r="BA169" i="3"/>
  <c r="G169" i="3"/>
  <c r="BD169" i="3" s="1"/>
  <c r="BE167" i="3"/>
  <c r="BC167" i="3"/>
  <c r="BB167" i="3"/>
  <c r="BA167" i="3"/>
  <c r="G167" i="3"/>
  <c r="BD167" i="3" s="1"/>
  <c r="BE163" i="3"/>
  <c r="BC163" i="3"/>
  <c r="BB163" i="3"/>
  <c r="BA163" i="3"/>
  <c r="G163" i="3"/>
  <c r="BD163" i="3" s="1"/>
  <c r="BE159" i="3"/>
  <c r="BC159" i="3"/>
  <c r="BB159" i="3"/>
  <c r="BA159" i="3"/>
  <c r="G159" i="3"/>
  <c r="BD159" i="3" s="1"/>
  <c r="BE155" i="3"/>
  <c r="BC155" i="3"/>
  <c r="BB155" i="3"/>
  <c r="BA155" i="3"/>
  <c r="G155" i="3"/>
  <c r="BD155" i="3" s="1"/>
  <c r="BE152" i="3"/>
  <c r="BC152" i="3"/>
  <c r="BB152" i="3"/>
  <c r="BA152" i="3"/>
  <c r="G152" i="3"/>
  <c r="BD152" i="3" s="1"/>
  <c r="BE149" i="3"/>
  <c r="BC149" i="3"/>
  <c r="BB149" i="3"/>
  <c r="BA149" i="3"/>
  <c r="G149" i="3"/>
  <c r="BD149" i="3" s="1"/>
  <c r="BE147" i="3"/>
  <c r="BC147" i="3"/>
  <c r="BB147" i="3"/>
  <c r="BA147" i="3"/>
  <c r="G147" i="3"/>
  <c r="BD147" i="3" s="1"/>
  <c r="BE145" i="3"/>
  <c r="BC145" i="3"/>
  <c r="BB145" i="3"/>
  <c r="BA145" i="3"/>
  <c r="G145" i="3"/>
  <c r="BD145" i="3" s="1"/>
  <c r="BE143" i="3"/>
  <c r="BC143" i="3"/>
  <c r="BB143" i="3"/>
  <c r="BA143" i="3"/>
  <c r="G143" i="3"/>
  <c r="BD143" i="3" s="1"/>
  <c r="BE141" i="3"/>
  <c r="BC141" i="3"/>
  <c r="BB141" i="3"/>
  <c r="BA141" i="3"/>
  <c r="G141" i="3"/>
  <c r="BD141" i="3" s="1"/>
  <c r="BE137" i="3"/>
  <c r="BC137" i="3"/>
  <c r="BB137" i="3"/>
  <c r="BA137" i="3"/>
  <c r="G137" i="3"/>
  <c r="BD137" i="3" s="1"/>
  <c r="BE133" i="3"/>
  <c r="BC133" i="3"/>
  <c r="BB133" i="3"/>
  <c r="BA133" i="3"/>
  <c r="G133" i="3"/>
  <c r="BD133" i="3" s="1"/>
  <c r="BE130" i="3"/>
  <c r="BC130" i="3"/>
  <c r="BB130" i="3"/>
  <c r="BA130" i="3"/>
  <c r="G130" i="3"/>
  <c r="BD130" i="3" s="1"/>
  <c r="BE128" i="3"/>
  <c r="BC128" i="3"/>
  <c r="BB128" i="3"/>
  <c r="BA128" i="3"/>
  <c r="G128" i="3"/>
  <c r="BD128" i="3" s="1"/>
  <c r="BE126" i="3"/>
  <c r="BC126" i="3"/>
  <c r="BB126" i="3"/>
  <c r="BA126" i="3"/>
  <c r="G126" i="3"/>
  <c r="BD126" i="3" s="1"/>
  <c r="BE123" i="3"/>
  <c r="BC123" i="3"/>
  <c r="BB123" i="3"/>
  <c r="BA123" i="3"/>
  <c r="G123" i="3"/>
  <c r="BD123" i="3" s="1"/>
  <c r="BE118" i="3"/>
  <c r="BC118" i="3"/>
  <c r="BB118" i="3"/>
  <c r="BA118" i="3"/>
  <c r="G118" i="3"/>
  <c r="BD118" i="3" s="1"/>
  <c r="BE113" i="3"/>
  <c r="BC113" i="3"/>
  <c r="BB113" i="3"/>
  <c r="BA113" i="3"/>
  <c r="G113" i="3"/>
  <c r="BD113" i="3" s="1"/>
  <c r="BE108" i="3"/>
  <c r="BC108" i="3"/>
  <c r="BB108" i="3"/>
  <c r="BA108" i="3"/>
  <c r="G108" i="3"/>
  <c r="BD108" i="3" s="1"/>
  <c r="BE103" i="3"/>
  <c r="BC103" i="3"/>
  <c r="BB103" i="3"/>
  <c r="BA103" i="3"/>
  <c r="G103" i="3"/>
  <c r="BD103" i="3" s="1"/>
  <c r="BE101" i="3"/>
  <c r="BC101" i="3"/>
  <c r="BB101" i="3"/>
  <c r="BA101" i="3"/>
  <c r="G101" i="3"/>
  <c r="BD101" i="3" s="1"/>
  <c r="BE97" i="3"/>
  <c r="BC97" i="3"/>
  <c r="BB97" i="3"/>
  <c r="BA97" i="3"/>
  <c r="G97" i="3"/>
  <c r="BD97" i="3" s="1"/>
  <c r="BE93" i="3"/>
  <c r="BC93" i="3"/>
  <c r="BB93" i="3"/>
  <c r="BA93" i="3"/>
  <c r="G93" i="3"/>
  <c r="BD93" i="3" s="1"/>
  <c r="BE89" i="3"/>
  <c r="BC89" i="3"/>
  <c r="BB89" i="3"/>
  <c r="BA89" i="3"/>
  <c r="G89" i="3"/>
  <c r="BD89" i="3" s="1"/>
  <c r="BE85" i="3"/>
  <c r="BC85" i="3"/>
  <c r="BB85" i="3"/>
  <c r="BA85" i="3"/>
  <c r="G85" i="3"/>
  <c r="BD85" i="3" s="1"/>
  <c r="BE80" i="3"/>
  <c r="BC80" i="3"/>
  <c r="BB80" i="3"/>
  <c r="BA80" i="3"/>
  <c r="G80" i="3"/>
  <c r="BD80" i="3" s="1"/>
  <c r="BE76" i="3"/>
  <c r="BC76" i="3"/>
  <c r="BB76" i="3"/>
  <c r="BA76" i="3"/>
  <c r="G76" i="3"/>
  <c r="BD76" i="3" s="1"/>
  <c r="BE71" i="3"/>
  <c r="BC71" i="3"/>
  <c r="BB71" i="3"/>
  <c r="BA71" i="3"/>
  <c r="G71" i="3"/>
  <c r="BD71" i="3" s="1"/>
  <c r="BE67" i="3"/>
  <c r="BC67" i="3"/>
  <c r="BB67" i="3"/>
  <c r="BA67" i="3"/>
  <c r="G67" i="3"/>
  <c r="BD67" i="3" s="1"/>
  <c r="BE65" i="3"/>
  <c r="BC65" i="3"/>
  <c r="BB65" i="3"/>
  <c r="BA65" i="3"/>
  <c r="G65" i="3"/>
  <c r="BD65" i="3" s="1"/>
  <c r="BE63" i="3"/>
  <c r="BE306" i="3" s="1"/>
  <c r="I13" i="2" s="1"/>
  <c r="BC63" i="3"/>
  <c r="BB63" i="3"/>
  <c r="BA63" i="3"/>
  <c r="G63" i="3"/>
  <c r="B13" i="2"/>
  <c r="A13" i="2"/>
  <c r="BA306" i="3"/>
  <c r="E13" i="2" s="1"/>
  <c r="C306" i="3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BA61" i="3" s="1"/>
  <c r="E12" i="2" s="1"/>
  <c r="G58" i="3"/>
  <c r="B12" i="2"/>
  <c r="A12" i="2"/>
  <c r="BE61" i="3"/>
  <c r="I12" i="2" s="1"/>
  <c r="C61" i="3"/>
  <c r="BE55" i="3"/>
  <c r="BD55" i="3"/>
  <c r="BD56" i="3" s="1"/>
  <c r="H11" i="2" s="1"/>
  <c r="BC55" i="3"/>
  <c r="BB55" i="3"/>
  <c r="G55" i="3"/>
  <c r="G11" i="2"/>
  <c r="B11" i="2"/>
  <c r="A11" i="2"/>
  <c r="BE56" i="3"/>
  <c r="I11" i="2" s="1"/>
  <c r="BC56" i="3"/>
  <c r="BB56" i="3"/>
  <c r="F11" i="2" s="1"/>
  <c r="C56" i="3"/>
  <c r="BE48" i="3"/>
  <c r="BD48" i="3"/>
  <c r="BC48" i="3"/>
  <c r="BB48" i="3"/>
  <c r="G48" i="3"/>
  <c r="BA48" i="3" s="1"/>
  <c r="BE43" i="3"/>
  <c r="BD43" i="3"/>
  <c r="BC43" i="3"/>
  <c r="BB43" i="3"/>
  <c r="G43" i="3"/>
  <c r="BA43" i="3" s="1"/>
  <c r="BE37" i="3"/>
  <c r="BD37" i="3"/>
  <c r="BC37" i="3"/>
  <c r="BB37" i="3"/>
  <c r="G37" i="3"/>
  <c r="BA37" i="3" s="1"/>
  <c r="BE31" i="3"/>
  <c r="BD31" i="3"/>
  <c r="BC31" i="3"/>
  <c r="BB31" i="3"/>
  <c r="G31" i="3"/>
  <c r="BA31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D25" i="3"/>
  <c r="BC25" i="3"/>
  <c r="BC53" i="3" s="1"/>
  <c r="G10" i="2" s="1"/>
  <c r="BB25" i="3"/>
  <c r="G25" i="3"/>
  <c r="BE23" i="3"/>
  <c r="BD23" i="3"/>
  <c r="BC23" i="3"/>
  <c r="BB23" i="3"/>
  <c r="G23" i="3"/>
  <c r="BA23" i="3" s="1"/>
  <c r="B10" i="2"/>
  <c r="A10" i="2"/>
  <c r="C53" i="3"/>
  <c r="BE19" i="3"/>
  <c r="BD19" i="3"/>
  <c r="BC19" i="3"/>
  <c r="BB19" i="3"/>
  <c r="G19" i="3"/>
  <c r="BA19" i="3" s="1"/>
  <c r="BE17" i="3"/>
  <c r="BD17" i="3"/>
  <c r="BD21" i="3" s="1"/>
  <c r="H9" i="2" s="1"/>
  <c r="BC17" i="3"/>
  <c r="BB17" i="3"/>
  <c r="G17" i="3"/>
  <c r="B9" i="2"/>
  <c r="A9" i="2"/>
  <c r="BE21" i="3"/>
  <c r="I9" i="2" s="1"/>
  <c r="C21" i="3"/>
  <c r="BE13" i="3"/>
  <c r="BD13" i="3"/>
  <c r="BD15" i="3" s="1"/>
  <c r="H8" i="2" s="1"/>
  <c r="BC13" i="3"/>
  <c r="BB13" i="3"/>
  <c r="G13" i="3"/>
  <c r="F8" i="2"/>
  <c r="B8" i="2"/>
  <c r="A8" i="2"/>
  <c r="BE15" i="3"/>
  <c r="I8" i="2" s="1"/>
  <c r="BC15" i="3"/>
  <c r="G8" i="2" s="1"/>
  <c r="BB15" i="3"/>
  <c r="C15" i="3"/>
  <c r="BE10" i="3"/>
  <c r="BD10" i="3"/>
  <c r="BD11" i="3" s="1"/>
  <c r="H7" i="2" s="1"/>
  <c r="BC10" i="3"/>
  <c r="BB10" i="3"/>
  <c r="G10" i="3"/>
  <c r="BE8" i="3"/>
  <c r="BD8" i="3"/>
  <c r="BC8" i="3"/>
  <c r="BB8" i="3"/>
  <c r="BB11" i="3" s="1"/>
  <c r="F7" i="2" s="1"/>
  <c r="G8" i="3"/>
  <c r="BA8" i="3" s="1"/>
  <c r="B7" i="2"/>
  <c r="A7" i="2"/>
  <c r="BC11" i="3"/>
  <c r="G7" i="2" s="1"/>
  <c r="C11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E11" i="3" l="1"/>
  <c r="I7" i="2" s="1"/>
  <c r="I14" i="2" s="1"/>
  <c r="C21" i="1" s="1"/>
  <c r="BB21" i="3"/>
  <c r="F9" i="2" s="1"/>
  <c r="BC21" i="3"/>
  <c r="G9" i="2" s="1"/>
  <c r="BB53" i="3"/>
  <c r="F10" i="2" s="1"/>
  <c r="BE53" i="3"/>
  <c r="I10" i="2" s="1"/>
  <c r="BC61" i="3"/>
  <c r="G12" i="2" s="1"/>
  <c r="G21" i="3"/>
  <c r="BA17" i="3"/>
  <c r="BA21" i="3" s="1"/>
  <c r="E9" i="2" s="1"/>
  <c r="BA25" i="3"/>
  <c r="BA53" i="3" s="1"/>
  <c r="E10" i="2" s="1"/>
  <c r="G53" i="3"/>
  <c r="G56" i="3"/>
  <c r="BA55" i="3"/>
  <c r="BA56" i="3" s="1"/>
  <c r="E11" i="2" s="1"/>
  <c r="BB306" i="3"/>
  <c r="F13" i="2" s="1"/>
  <c r="BD61" i="3"/>
  <c r="H12" i="2" s="1"/>
  <c r="BC306" i="3"/>
  <c r="G13" i="2" s="1"/>
  <c r="G14" i="2" s="1"/>
  <c r="C18" i="1" s="1"/>
  <c r="G15" i="3"/>
  <c r="BA13" i="3"/>
  <c r="BA15" i="3" s="1"/>
  <c r="E8" i="2" s="1"/>
  <c r="G306" i="3"/>
  <c r="BD63" i="3"/>
  <c r="BD306" i="3" s="1"/>
  <c r="H13" i="2" s="1"/>
  <c r="G11" i="3"/>
  <c r="BA10" i="3"/>
  <c r="BA11" i="3" s="1"/>
  <c r="E7" i="2" s="1"/>
  <c r="E14" i="2" s="1"/>
  <c r="BD53" i="3"/>
  <c r="H10" i="2" s="1"/>
  <c r="G61" i="3"/>
  <c r="BB58" i="3"/>
  <c r="BB61" i="3" s="1"/>
  <c r="F12" i="2" s="1"/>
  <c r="F14" i="2" s="1"/>
  <c r="C16" i="1" s="1"/>
  <c r="H14" i="2" l="1"/>
  <c r="C17" i="1" s="1"/>
  <c r="C15" i="1"/>
  <c r="G24" i="2"/>
  <c r="I24" i="2" s="1"/>
  <c r="G20" i="1" s="1"/>
  <c r="G22" i="2"/>
  <c r="I22" i="2" s="1"/>
  <c r="G18" i="1" s="1"/>
  <c r="G21" i="2"/>
  <c r="I21" i="2" s="1"/>
  <c r="G17" i="1" s="1"/>
  <c r="G20" i="2"/>
  <c r="I20" i="2" s="1"/>
  <c r="G16" i="1" s="1"/>
  <c r="G19" i="2"/>
  <c r="I19" i="2" s="1"/>
  <c r="G26" i="2" l="1"/>
  <c r="I26" i="2" s="1"/>
  <c r="C19" i="1"/>
  <c r="C22" i="1" s="1"/>
  <c r="G23" i="2"/>
  <c r="I23" i="2" s="1"/>
  <c r="G19" i="1" s="1"/>
  <c r="G25" i="2"/>
  <c r="I25" i="2" s="1"/>
  <c r="G21" i="1" s="1"/>
  <c r="G15" i="1"/>
  <c r="H27" i="2" l="1"/>
  <c r="G23" i="1" s="1"/>
  <c r="C23" i="1" s="1"/>
  <c r="F30" i="1" s="1"/>
  <c r="G22" i="1"/>
  <c r="F31" i="1"/>
  <c r="F34" i="1" s="1"/>
</calcChain>
</file>

<file path=xl/sharedStrings.xml><?xml version="1.0" encoding="utf-8"?>
<sst xmlns="http://schemas.openxmlformats.org/spreadsheetml/2006/main" count="800" uniqueCount="387">
  <si>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</si>
  <si>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</si>
  <si>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</si>
  <si>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</si>
  <si>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</si>
  <si>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</si>
  <si>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</si>
  <si>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</si>
  <si>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</si>
  <si>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</si>
  <si>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</si>
  <si>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</si>
  <si>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</si>
  <si>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</si>
  <si>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</si>
  <si>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</si>
  <si>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</si>
  <si>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</si>
  <si>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</si>
  <si>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</si>
  <si>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</si>
  <si>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</si>
  <si>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</si>
  <si>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</si>
  <si>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</si>
  <si>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</si>
  <si>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</si>
  <si>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</si>
  <si>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</si>
  <si>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</si>
  <si>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</si>
  <si>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</si>
  <si>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</si>
  <si>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</si>
  <si>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</si>
  <si>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</si>
  <si>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</si>
  <si>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</si>
  <si>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</si>
  <si>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</si>
  <si>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</si>
  <si>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</si>
  <si>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</si>
  <si>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</si>
  <si>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</si>
  <si>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</si>
  <si>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</si>
  <si>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</si>
  <si>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</si>
  <si>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</si>
  <si>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</si>
  <si>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</si>
  <si>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</si>
  <si>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</si>
  <si>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</si>
  <si>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</si>
  <si>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</si>
  <si>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</si>
  <si>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</si>
  <si>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</si>
  <si>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</si>
  <si>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</si>
  <si>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</si>
  <si>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</si>
  <si>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</si>
  <si>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</si>
  <si>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</si>
  <si>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</si>
  <si>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</si>
  <si>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</si>
  <si>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</si>
  <si>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</si>
  <si>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</si>
  <si>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</si>
  <si>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</si>
  <si>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</si>
  <si>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2016</t>
  </si>
  <si>
    <t>Jiné 2016</t>
  </si>
  <si>
    <t>5</t>
  </si>
  <si>
    <t>Rekonstrukce elektroinstalace MŠ Svatováclavská</t>
  </si>
  <si>
    <t>250316</t>
  </si>
  <si>
    <t>Město Krnov-rekonstrukce el.instalace MŠ Svatovácl</t>
  </si>
  <si>
    <t>3</t>
  </si>
  <si>
    <t>Svislé a kompletní konstrukce</t>
  </si>
  <si>
    <t>310235241R00</t>
  </si>
  <si>
    <t xml:space="preserve">Zazdívka otvorů pl.0,0225 m2 cihlami, tl.zdi 30 cm </t>
  </si>
  <si>
    <t>kus</t>
  </si>
  <si>
    <t>3x v každém NP, průchody mezi místnostmi</t>
  </si>
  <si>
    <t>310236261R00</t>
  </si>
  <si>
    <t xml:space="preserve">Zazdívka otvorů pl. 0,09 m2 cihlami, tl. zdi 60 cm </t>
  </si>
  <si>
    <t>4</t>
  </si>
  <si>
    <t>Vodorovné konstrukce</t>
  </si>
  <si>
    <t>411387531R00</t>
  </si>
  <si>
    <t xml:space="preserve">Zabetonování otvorů 0,25 m2 ve stropech a klenbách </t>
  </si>
  <si>
    <t>průchody mezi patry</t>
  </si>
  <si>
    <t>61</t>
  </si>
  <si>
    <t>Upravy povrchů vnitřní</t>
  </si>
  <si>
    <t>612403399R00</t>
  </si>
  <si>
    <t xml:space="preserve">Hrubá výplň rýh ve stěnách maltou </t>
  </si>
  <si>
    <t>m2</t>
  </si>
  <si>
    <t>zapravení rýh</t>
  </si>
  <si>
    <t>612421131RT2</t>
  </si>
  <si>
    <t>Oprava vápen.omítek stěn do 5 % pl. - štukových s použitím suché maltové směsi</t>
  </si>
  <si>
    <t>úprava hrubé výplně</t>
  </si>
  <si>
    <t>97</t>
  </si>
  <si>
    <t>Prorážení otvorů</t>
  </si>
  <si>
    <t>971033361R00</t>
  </si>
  <si>
    <t xml:space="preserve">Vybourání otv. zeď cihel. pl.0,09 m2, tl.60cm, MVC </t>
  </si>
  <si>
    <t xml:space="preserve">Součet z jednotlivých PD, </t>
  </si>
  <si>
    <t>971033451R00</t>
  </si>
  <si>
    <t xml:space="preserve">Vybourání otv. zeď cihel. pl.0,25 m2, tl.45cm, MVC </t>
  </si>
  <si>
    <t>972054121R00</t>
  </si>
  <si>
    <t xml:space="preserve">Vybourání otv. stropy ŽB pl. 0,0225 m2, tl. 10 cm </t>
  </si>
  <si>
    <t>973022241R00</t>
  </si>
  <si>
    <t xml:space="preserve">Vysekání kapes zeď pl. 0,1 m2, hl. 15 cm </t>
  </si>
  <si>
    <t xml:space="preserve">Součet z jednotlivých PD pro krabice, </t>
  </si>
  <si>
    <t>974031122R00</t>
  </si>
  <si>
    <t xml:space="preserve">Vysekání rýh ve zdi cihelné 3 x 7 cm </t>
  </si>
  <si>
    <t>m</t>
  </si>
  <si>
    <t>Jednotlivé rýhy k jednotlivým koncům el.instalace</t>
  </si>
  <si>
    <t>1PP:50</t>
  </si>
  <si>
    <t>1NP:70</t>
  </si>
  <si>
    <t>2NP:70</t>
  </si>
  <si>
    <t>3NP:50</t>
  </si>
  <si>
    <t>974031124R00</t>
  </si>
  <si>
    <t xml:space="preserve">Vysekání rýh ve zdi cihelné 3 x 15 cm </t>
  </si>
  <si>
    <t>Podružné výseky v jednotlivých patrech</t>
  </si>
  <si>
    <t>1PP:15</t>
  </si>
  <si>
    <t>1NP:12</t>
  </si>
  <si>
    <t>2NP:12</t>
  </si>
  <si>
    <t>3NP:8</t>
  </si>
  <si>
    <t>974031167R00</t>
  </si>
  <si>
    <t xml:space="preserve">Vysekání rýh ve zdi cihelné 15 x 30 cm </t>
  </si>
  <si>
    <t>Páteřový rozvod v každém podlaží</t>
  </si>
  <si>
    <t>1NP:10</t>
  </si>
  <si>
    <t>2NP:10</t>
  </si>
  <si>
    <t>3NP:10</t>
  </si>
  <si>
    <t>974032222R00</t>
  </si>
  <si>
    <t xml:space="preserve">Vysekání rýh ve zdi z dutých cihel u stropu 3x7 cm </t>
  </si>
  <si>
    <t>1NP:20</t>
  </si>
  <si>
    <t>2NP:20</t>
  </si>
  <si>
    <t>99</t>
  </si>
  <si>
    <t>Staveništní přesun hmot</t>
  </si>
  <si>
    <t>998011002R00</t>
  </si>
  <si>
    <t xml:space="preserve">Přesun hmot pro budovy zděné výšky do 12 m </t>
  </si>
  <si>
    <t>t</t>
  </si>
  <si>
    <t>784</t>
  </si>
  <si>
    <t>Malby</t>
  </si>
  <si>
    <t>784191201R00</t>
  </si>
  <si>
    <t xml:space="preserve">Penetrace podkladu hloubková Primalex 1x </t>
  </si>
  <si>
    <t>784195122R00</t>
  </si>
  <si>
    <t xml:space="preserve">Malba tekutá Primalex Standard, barva, 2 x </t>
  </si>
  <si>
    <t>784195222R00</t>
  </si>
  <si>
    <t xml:space="preserve">Malba tekutá Primalex Plus, barva, 2 x </t>
  </si>
  <si>
    <t>M21</t>
  </si>
  <si>
    <t>Elektromontáže</t>
  </si>
  <si>
    <t>210010002RT1</t>
  </si>
  <si>
    <t>Trubka ohebná pod omítku, typ 23.. 16 mm včetně dodávky trubky PVC 2316</t>
  </si>
  <si>
    <t>El.trubice pro potřebné vývody z krabic atp..</t>
  </si>
  <si>
    <t>210010004RT1</t>
  </si>
  <si>
    <t>Trubka ohebná pod omítku, typ 23.. 29 mm včetně dodávky trubky PVC 2329</t>
  </si>
  <si>
    <t>El.trubice mezi rozváděči</t>
  </si>
  <si>
    <t>210010021RT1</t>
  </si>
  <si>
    <t>Trubka tuhá z PVC uložená pevně, 16 mm včetně dodávky trubky 1516</t>
  </si>
  <si>
    <t>Rozvod po zdi, cena včetně úchytného materiálu</t>
  </si>
  <si>
    <t>1PP:70</t>
  </si>
  <si>
    <t>půda:20</t>
  </si>
  <si>
    <t>210010311RT1</t>
  </si>
  <si>
    <t>Krabice univerzální KU, bez zapojení, kruhová včetně dodávky KU 68-1902 s víčkem</t>
  </si>
  <si>
    <t>odbočné krabice</t>
  </si>
  <si>
    <t>210010311RT3</t>
  </si>
  <si>
    <t>Krabice univerzální KU, bez zapojení, kruhová včetně dodávky KU 68-1901 bez víčka</t>
  </si>
  <si>
    <t>1NP:40</t>
  </si>
  <si>
    <t>2NP:56</t>
  </si>
  <si>
    <t>3NP:30</t>
  </si>
  <si>
    <t>210010312RT1</t>
  </si>
  <si>
    <t>Krabice odbočná KO 97, bez zapojení, kruhová včetně dodávky KO 97/5 s víčkem</t>
  </si>
  <si>
    <t>Pro větší odbočení</t>
  </si>
  <si>
    <t>1NP:2</t>
  </si>
  <si>
    <t>2NP:2</t>
  </si>
  <si>
    <t>3NP:2</t>
  </si>
  <si>
    <t>210010351RT1</t>
  </si>
  <si>
    <t>Rozvodka krabicová z lis. izol. 6455-11 do 4 mm2 včetně dodávky krabice 6455-11</t>
  </si>
  <si>
    <t>1PP:8</t>
  </si>
  <si>
    <t>půda:2</t>
  </si>
  <si>
    <t>venek:2</t>
  </si>
  <si>
    <t>210100001R00</t>
  </si>
  <si>
    <t xml:space="preserve">Ukončení vodičů v rozvaděči + zapojení do 2,5 mm2 </t>
  </si>
  <si>
    <t>R1:90</t>
  </si>
  <si>
    <t>R2:50</t>
  </si>
  <si>
    <t>R3:50</t>
  </si>
  <si>
    <t>210100002R00</t>
  </si>
  <si>
    <t xml:space="preserve">Ukončení vodičů v rozvaděči + zapojení do 6 mm2 </t>
  </si>
  <si>
    <t>R1:20</t>
  </si>
  <si>
    <t>R2:9</t>
  </si>
  <si>
    <t>R3:9</t>
  </si>
  <si>
    <t>210100003R00</t>
  </si>
  <si>
    <t xml:space="preserve">Ukončení vodičů v rozvaděči + zapojení do 16 mm2 </t>
  </si>
  <si>
    <t>RE+R1:15</t>
  </si>
  <si>
    <t>210110001R00</t>
  </si>
  <si>
    <t>Spínač nástěnný DEMONTÁŽ</t>
  </si>
  <si>
    <t>kompletní demontáž včetně likvidace</t>
  </si>
  <si>
    <t>210110001RT1</t>
  </si>
  <si>
    <t>Spínač nástěnný jednopól.- řaz. 1, obyč.prostředí včetně dodávky spínače 3553-A01340</t>
  </si>
  <si>
    <t>Včetně rámečku a klapek</t>
  </si>
  <si>
    <t>1NP:6</t>
  </si>
  <si>
    <t>2NP:5</t>
  </si>
  <si>
    <t>3NP:3</t>
  </si>
  <si>
    <t>210110003RT1</t>
  </si>
  <si>
    <t>Spínač nástěnný seriový - řaz. 5, obyč.prostředí včetně dodávky spínače 3553-05929</t>
  </si>
  <si>
    <t>1NP:7</t>
  </si>
  <si>
    <t>210110004RT1</t>
  </si>
  <si>
    <t>Spínač nástěnný střídavý - řaz. 6, obyč.prostředí včetně dodávky spínače 3553-06929</t>
  </si>
  <si>
    <t>1NP:5</t>
  </si>
  <si>
    <t>2NP:4</t>
  </si>
  <si>
    <t>3NP:1</t>
  </si>
  <si>
    <t>210110005RT1</t>
  </si>
  <si>
    <t>ovládač zapínací 1/0, obyč.prostředí včetně dodávky ovládače</t>
  </si>
  <si>
    <t>2NP:1</t>
  </si>
  <si>
    <t>210110021RT1</t>
  </si>
  <si>
    <t>Spínač nástěnný jednopól.- řaz. 1, venkovní včetně dodávky spínače 3558-01750</t>
  </si>
  <si>
    <t>venek:1</t>
  </si>
  <si>
    <t>210110023RT2</t>
  </si>
  <si>
    <t>Spínač nástěnný seriový - řaz. 5, venkovní včetně dodávky spínače 3558-05750</t>
  </si>
  <si>
    <t>půda</t>
  </si>
  <si>
    <t>210110024RT2</t>
  </si>
  <si>
    <t>Spínač nástěnný střídavý - řaz. 6, venkovní včetně dodávky spínače 3558-06750</t>
  </si>
  <si>
    <t>1PP</t>
  </si>
  <si>
    <t>210111011RT6</t>
  </si>
  <si>
    <t>Zásuvka domovní zapuštěná - provedení 2P+PE včetně dodávky zásuvky a rámečku</t>
  </si>
  <si>
    <t>Včetně rámečku</t>
  </si>
  <si>
    <t>2NP:7</t>
  </si>
  <si>
    <t>210111011RZ1</t>
  </si>
  <si>
    <t>Zásuvka domovní zapuštěná - provedení 2P+PE včetně dodávky zásuvky se svodičem  a rámečku</t>
  </si>
  <si>
    <t>210111011RZ2</t>
  </si>
  <si>
    <t>Zásuvka domovní zapuštěná - provedení 2P+PE včetně dodávky zásuvky s clonkami</t>
  </si>
  <si>
    <t>1NP:32</t>
  </si>
  <si>
    <t>2NP:28</t>
  </si>
  <si>
    <t>3NP:14</t>
  </si>
  <si>
    <t>210111012R00</t>
  </si>
  <si>
    <t>Zásuvka domovní zapuštěná - 2P+PE, průběž.zapojení DEMONTÁŽ</t>
  </si>
  <si>
    <t>Kompletní demontáž včetně likvidace</t>
  </si>
  <si>
    <t>210111031RT2</t>
  </si>
  <si>
    <t>Zásuvka domovní v krabici - 2P+PE, venkovní včetně dodávky zásuvky 5518-2929</t>
  </si>
  <si>
    <t>210112002R00</t>
  </si>
  <si>
    <t>Montáž spínačů na DIN včetně dodávky vypínače 32A/3</t>
  </si>
  <si>
    <t>po 1ks do R1,2,3</t>
  </si>
  <si>
    <t>210120310R00</t>
  </si>
  <si>
    <t>SPD B+C včetně dodávky svodiče</t>
  </si>
  <si>
    <t>R1</t>
  </si>
  <si>
    <t>210120311R00</t>
  </si>
  <si>
    <t>SPD2 včetně dodávky svodiče</t>
  </si>
  <si>
    <t>R2:1</t>
  </si>
  <si>
    <t>R3:1</t>
  </si>
  <si>
    <t>210120312R00</t>
  </si>
  <si>
    <t>Rázová oddělovací tlumivka včetně dodávky RTO35</t>
  </si>
  <si>
    <t>R2:3</t>
  </si>
  <si>
    <t>R3:3</t>
  </si>
  <si>
    <t>210120401R00</t>
  </si>
  <si>
    <t xml:space="preserve">Jistič vzduch.1pólový do 25 A IJV-IJM-PO bez krytu </t>
  </si>
  <si>
    <t>R1:22</t>
  </si>
  <si>
    <t>R2:11</t>
  </si>
  <si>
    <t>R3:10</t>
  </si>
  <si>
    <t>210120451R00</t>
  </si>
  <si>
    <t xml:space="preserve">Jistič vzduchový 3pólový do 25 A bez krytu </t>
  </si>
  <si>
    <t>R1:4</t>
  </si>
  <si>
    <t>210130001R00</t>
  </si>
  <si>
    <t xml:space="preserve">Relé 16A/1pol </t>
  </si>
  <si>
    <t>R1:2</t>
  </si>
  <si>
    <t>210140651R00</t>
  </si>
  <si>
    <t>Zvonek elektrický 8V včetně dodávky zvonku a krabice</t>
  </si>
  <si>
    <t>1NP</t>
  </si>
  <si>
    <t>210170001R00</t>
  </si>
  <si>
    <t xml:space="preserve">Trafo 1fázové vestavné do 200 VA, 1prim/1sek. </t>
  </si>
  <si>
    <t>210190001R00</t>
  </si>
  <si>
    <t>Montáž celoplechových rozvodnic do váhy 20 kg DEMONTÁŽ</t>
  </si>
  <si>
    <t>Stávající R včetně likvidace</t>
  </si>
  <si>
    <t>210190001RZ1</t>
  </si>
  <si>
    <t xml:space="preserve">Montáž celoplechových rozvodnic do váhy 20 kg </t>
  </si>
  <si>
    <t>1NP:1</t>
  </si>
  <si>
    <t>210200013R00</t>
  </si>
  <si>
    <t>Svítidlo  stropní DEMONTÁŽ</t>
  </si>
  <si>
    <t>Včetně likvidace</t>
  </si>
  <si>
    <t>210201001R00</t>
  </si>
  <si>
    <t>Svítidlo L1 včetně dodávky L1</t>
  </si>
  <si>
    <t>Včetně reciklačních poplatků a veškerého úchytného materiálu.</t>
  </si>
  <si>
    <t>210201001R10</t>
  </si>
  <si>
    <t>Svítidlo L9 včetně světla L9</t>
  </si>
  <si>
    <t>1NP:3</t>
  </si>
  <si>
    <t>210201001R11</t>
  </si>
  <si>
    <t>Svítidlo nouzové včetně nouzového světla</t>
  </si>
  <si>
    <t>2NP:3</t>
  </si>
  <si>
    <t>210201001RRZ</t>
  </si>
  <si>
    <t>Svítidlo L3 s SM Včetně světlo L3 s SM</t>
  </si>
  <si>
    <t>210201001RZ1</t>
  </si>
  <si>
    <t>Svítidlo L2 včetně světla L2</t>
  </si>
  <si>
    <t>1PP:4</t>
  </si>
  <si>
    <t>210201001RZ2</t>
  </si>
  <si>
    <t>SvítidloL3 Včetně svítidla L3</t>
  </si>
  <si>
    <t>210201001RZ3</t>
  </si>
  <si>
    <t>Svítidlo L3 IP44 včetně L3 IP44</t>
  </si>
  <si>
    <t>1PP:19</t>
  </si>
  <si>
    <t>210201001RZ5</t>
  </si>
  <si>
    <t>Svítidlo L4 včetně světla L4</t>
  </si>
  <si>
    <t>3NP:7</t>
  </si>
  <si>
    <t>210201001RZ6</t>
  </si>
  <si>
    <t>Svítidlo L5 včetně L5</t>
  </si>
  <si>
    <t>210201001RZ7</t>
  </si>
  <si>
    <t>Svítidlo L6 včetně světla L6</t>
  </si>
  <si>
    <t>3NP:6</t>
  </si>
  <si>
    <t>210201001RZ8</t>
  </si>
  <si>
    <t>Svítidlo L7 včetně světla L7</t>
  </si>
  <si>
    <t>1NP:8</t>
  </si>
  <si>
    <t>210201001RZ9</t>
  </si>
  <si>
    <t>Svítidlo L8 včetně světla L8</t>
  </si>
  <si>
    <t>210220003RT1</t>
  </si>
  <si>
    <t>Vedení uzemňovací na povrchu Cu do 50 mm2 včetně dodávky drátu Cu 6 mm2</t>
  </si>
  <si>
    <t>1PP:20</t>
  </si>
  <si>
    <t>3NP:20</t>
  </si>
  <si>
    <t>210220003RT2</t>
  </si>
  <si>
    <t>Vedení uzemňovací na povrchu Cu do 50 mm2 včetně dodávky CY 4 mm2</t>
  </si>
  <si>
    <t>210220003RT4</t>
  </si>
  <si>
    <t>Vedení uzemňovací na povrchu Cu do 50 mm2 včetně dodávky CY 10 mm2 lano</t>
  </si>
  <si>
    <t>210220321RT1</t>
  </si>
  <si>
    <t>Svorka na potrubí Bernard, včetně Cu pásku včetně dodávky svorky + Cu pásku</t>
  </si>
  <si>
    <t>1NP:4</t>
  </si>
  <si>
    <t>3NP:4</t>
  </si>
  <si>
    <t>210290001RZ1</t>
  </si>
  <si>
    <t xml:space="preserve">Výchozí revize elektro </t>
  </si>
  <si>
    <t>210800105RT3</t>
  </si>
  <si>
    <t>Kabel CYKY 750 V 3x1,5 mm2 uložený pod omítkou včetně dodávky kabelu 3Cx1,5</t>
  </si>
  <si>
    <t>Včetně prořezu 10%</t>
  </si>
  <si>
    <t>1PP:190</t>
  </si>
  <si>
    <t>1NP:250</t>
  </si>
  <si>
    <t>2NP:240</t>
  </si>
  <si>
    <t>3NP:200</t>
  </si>
  <si>
    <t>210800106RT3</t>
  </si>
  <si>
    <t>Kabel CYKY 750 V 3x2,5 mm2 uložený pod omítkou včetně dodávky kabelu 3Cx2,5</t>
  </si>
  <si>
    <t>1NP:160</t>
  </si>
  <si>
    <t>2NP:190</t>
  </si>
  <si>
    <t>3NP:170</t>
  </si>
  <si>
    <t>210800116RT1</t>
  </si>
  <si>
    <t>Kabel CYKY 750 V 5x2,5 mm2 uložený pod omítkou včetně dodávky kabelu</t>
  </si>
  <si>
    <t>1PP:40</t>
  </si>
  <si>
    <t>210800118RT2</t>
  </si>
  <si>
    <t>Kabel CYKY 750 V 5 žil uložený pod omítkou včetně dodávky kabelu 4x10 mm2</t>
  </si>
  <si>
    <t>728611113R00</t>
  </si>
  <si>
    <t>Mtž ventilátoru radiál. nízkotl. potrub. do 100mm včetně ventilátoru s integrovaným časovačem</t>
  </si>
  <si>
    <t>3090000</t>
  </si>
  <si>
    <t>Šroub T/29 l 29 mm pro výšku do 13 mm</t>
  </si>
  <si>
    <t>35716104</t>
  </si>
  <si>
    <t>Rozvodnice R1</t>
  </si>
  <si>
    <t>357161601</t>
  </si>
  <si>
    <t>Rozvodnice R2,R3</t>
  </si>
  <si>
    <t>358216011</t>
  </si>
  <si>
    <t>relé 230V/16A 1pol</t>
  </si>
  <si>
    <t>35822001010</t>
  </si>
  <si>
    <t>Jistič do 80 A 1 pól. charakteristika B, LTN-2B-1</t>
  </si>
  <si>
    <t>R1:1</t>
  </si>
  <si>
    <t>35822002010</t>
  </si>
  <si>
    <t>Jistič do 80 A 1 pól. charakterist. B, LTN-6B-1N</t>
  </si>
  <si>
    <t>35822002011</t>
  </si>
  <si>
    <t>Jistič do 80 A 1 pól. charakterist. B, LTN-10B-1N</t>
  </si>
  <si>
    <t>R1:5</t>
  </si>
  <si>
    <t>35822002013</t>
  </si>
  <si>
    <t>Jistič do 80 A 1 pól. charakterist. B, LTN-16B-1N</t>
  </si>
  <si>
    <t>R1:12</t>
  </si>
  <si>
    <t>R2:6</t>
  </si>
  <si>
    <t>R3:6</t>
  </si>
  <si>
    <t>35822002313</t>
  </si>
  <si>
    <t>Jistič do 80 A 3 pól. charakterist. B, LTN-16B-3</t>
  </si>
  <si>
    <t>35889010.A</t>
  </si>
  <si>
    <t>Chránič proudový ...-25-2-030AC/B</t>
  </si>
  <si>
    <t>35889012.A</t>
  </si>
  <si>
    <t>Chránič proudový OFE40-4-030AC</t>
  </si>
  <si>
    <t>35889024.A</t>
  </si>
  <si>
    <t>Chránič proudový .../2/030   /C</t>
  </si>
  <si>
    <t>37421101</t>
  </si>
  <si>
    <t>Transformátor 1fázový 230/18V AC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</si>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</sst>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37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250316</v>
      </c>
      <c r="D2" s="5" t="str">
        <f>Rekapitulace!G2</f>
        <v>Město Krnov-rekonstrukce el.instalace MŠ Svatovácl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1"/>
      <c r="D8" s="211"/>
      <c r="E8" s="212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14</v>
      </c>
      <c r="B10" s="13"/>
      <c r="C10" s="211"/>
      <c r="D10" s="211"/>
      <c r="E10" s="21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1"/>
      <c r="D11" s="211"/>
      <c r="E11" s="211"/>
      <c r="F11" s="39" t="s">
        <v>16</v>
      </c>
      <c r="G11" s="40">
        <v>2016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3"/>
      <c r="D12" s="213"/>
      <c r="E12" s="213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Rekapitulace!A19</f>
        <v>Ztížené výrobní podmínky</v>
      </c>
      <c r="E15" s="58"/>
      <c r="F15" s="59"/>
      <c r="G15" s="56">
        <f>Rekapitulace!I19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Rekapitulace!A20</f>
        <v>Oborová přirážka</v>
      </c>
      <c r="E16" s="60"/>
      <c r="F16" s="61"/>
      <c r="G16" s="56">
        <f>Rekapitulace!I20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Rekapitulace!A21</f>
        <v>Přesun stavebních kapacit</v>
      </c>
      <c r="E17" s="60"/>
      <c r="F17" s="61"/>
      <c r="G17" s="56">
        <f>Rekapitulace!I21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Rekapitulace!A22</f>
        <v>Mimostaveništní doprava</v>
      </c>
      <c r="E18" s="60"/>
      <c r="F18" s="61"/>
      <c r="G18" s="56">
        <f>Rekapitulace!I22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Rekapitulace!A23</f>
        <v>Zařízení staveniště</v>
      </c>
      <c r="E19" s="60"/>
      <c r="F19" s="61"/>
      <c r="G19" s="56">
        <f>Rekapitulace!I23</f>
        <v>0</v>
      </c>
    </row>
    <row r="20" spans="1:7" ht="15.95" customHeight="1" x14ac:dyDescent="0.2">
      <c r="A20" s="64"/>
      <c r="B20" s="55"/>
      <c r="C20" s="56"/>
      <c r="D20" s="9" t="str">
        <f>Rekapitulace!A24</f>
        <v>Provoz investora</v>
      </c>
      <c r="E20" s="60"/>
      <c r="F20" s="61"/>
      <c r="G20" s="56">
        <f>Rekapitulace!I24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Rekapitulace!A25</f>
        <v>Kompletační činnost (IČD)</v>
      </c>
      <c r="E21" s="60"/>
      <c r="F21" s="61"/>
      <c r="G21" s="56">
        <f>Rekapitulace!I25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4" t="s">
        <v>33</v>
      </c>
      <c r="B23" s="21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6">
        <f>C23-F32</f>
        <v>0</v>
      </c>
      <c r="G30" s="207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6">
        <f>ROUND(PRODUCT(F30,C31/100),0)</f>
        <v>0</v>
      </c>
      <c r="G31" s="207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8">
        <f>ROUND(SUM(F30:F33),0)</f>
        <v>0</v>
      </c>
      <c r="G34" s="209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0"/>
      <c r="C37" s="210"/>
      <c r="D37" s="210"/>
      <c r="E37" s="210"/>
      <c r="F37" s="210"/>
      <c r="G37" s="210"/>
      <c r="H37" t="s">
        <v>5</v>
      </c>
    </row>
    <row r="38" spans="1:8" ht="12.75" customHeight="1" x14ac:dyDescent="0.2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 x14ac:dyDescent="0.2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 x14ac:dyDescent="0.2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 x14ac:dyDescent="0.2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 x14ac:dyDescent="0.2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 x14ac:dyDescent="0.2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 x14ac:dyDescent="0.2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 x14ac:dyDescent="0.2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6" t="s">
        <v>48</v>
      </c>
      <c r="B1" s="217"/>
      <c r="C1" s="97" t="str">
        <f>CONCATENATE(cislostavby," ",nazevstavby)</f>
        <v>2016 Jiné 2016</v>
      </c>
      <c r="D1" s="98"/>
      <c r="E1" s="99"/>
      <c r="F1" s="98"/>
      <c r="G1" s="100" t="s">
        <v>49</v>
      </c>
      <c r="H1" s="101" t="s">
        <v>80</v>
      </c>
      <c r="I1" s="102"/>
    </row>
    <row r="2" spans="1:57" ht="13.5" thickBot="1" x14ac:dyDescent="0.25">
      <c r="A2" s="218" t="s">
        <v>50</v>
      </c>
      <c r="B2" s="219"/>
      <c r="C2" s="103" t="str">
        <f>CONCATENATE(cisloobjektu," ",nazevobjektu)</f>
        <v>5 Rekonstrukce elektroinstalace MŠ Svatováclavská</v>
      </c>
      <c r="D2" s="104"/>
      <c r="E2" s="105"/>
      <c r="F2" s="104"/>
      <c r="G2" s="220" t="s">
        <v>81</v>
      </c>
      <c r="H2" s="221"/>
      <c r="I2" s="222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1" t="str">
        <f>Položky!B7</f>
        <v>3</v>
      </c>
      <c r="B7" s="115" t="str">
        <f>Položky!C7</f>
        <v>Svislé a kompletní konstrukce</v>
      </c>
      <c r="C7" s="66"/>
      <c r="D7" s="116"/>
      <c r="E7" s="202">
        <f>Položky!BA11</f>
        <v>0</v>
      </c>
      <c r="F7" s="203">
        <f>Položky!BB11</f>
        <v>0</v>
      </c>
      <c r="G7" s="203">
        <f>Položky!BC11</f>
        <v>0</v>
      </c>
      <c r="H7" s="203">
        <f>Položky!BD11</f>
        <v>0</v>
      </c>
      <c r="I7" s="204">
        <f>Položky!BE11</f>
        <v>0</v>
      </c>
    </row>
    <row r="8" spans="1:57" s="35" customFormat="1" x14ac:dyDescent="0.2">
      <c r="A8" s="201" t="str">
        <f>Položky!B12</f>
        <v>4</v>
      </c>
      <c r="B8" s="115" t="str">
        <f>Položky!C12</f>
        <v>Vodorovné konstrukce</v>
      </c>
      <c r="C8" s="66"/>
      <c r="D8" s="116"/>
      <c r="E8" s="202">
        <f>Položky!BA15</f>
        <v>0</v>
      </c>
      <c r="F8" s="203">
        <f>Položky!BB15</f>
        <v>0</v>
      </c>
      <c r="G8" s="203">
        <f>Položky!BC15</f>
        <v>0</v>
      </c>
      <c r="H8" s="203">
        <f>Položky!BD15</f>
        <v>0</v>
      </c>
      <c r="I8" s="204">
        <f>Položky!BE15</f>
        <v>0</v>
      </c>
    </row>
    <row r="9" spans="1:57" s="35" customFormat="1" x14ac:dyDescent="0.2">
      <c r="A9" s="201" t="str">
        <f>Položky!B16</f>
        <v>61</v>
      </c>
      <c r="B9" s="115" t="str">
        <f>Položky!C16</f>
        <v>Upravy povrchů vnitřní</v>
      </c>
      <c r="C9" s="66"/>
      <c r="D9" s="116"/>
      <c r="E9" s="202">
        <f>Položky!BA21</f>
        <v>0</v>
      </c>
      <c r="F9" s="203">
        <f>Položky!BB21</f>
        <v>0</v>
      </c>
      <c r="G9" s="203">
        <f>Položky!BC21</f>
        <v>0</v>
      </c>
      <c r="H9" s="203">
        <f>Položky!BD21</f>
        <v>0</v>
      </c>
      <c r="I9" s="204">
        <f>Položky!BE21</f>
        <v>0</v>
      </c>
    </row>
    <row r="10" spans="1:57" s="35" customFormat="1" x14ac:dyDescent="0.2">
      <c r="A10" s="201" t="str">
        <f>Položky!B22</f>
        <v>97</v>
      </c>
      <c r="B10" s="115" t="str">
        <f>Položky!C22</f>
        <v>Prorážení otvorů</v>
      </c>
      <c r="C10" s="66"/>
      <c r="D10" s="116"/>
      <c r="E10" s="202">
        <f>Položky!BA53</f>
        <v>0</v>
      </c>
      <c r="F10" s="203">
        <f>Položky!BB53</f>
        <v>0</v>
      </c>
      <c r="G10" s="203">
        <f>Položky!BC53</f>
        <v>0</v>
      </c>
      <c r="H10" s="203">
        <f>Položky!BD53</f>
        <v>0</v>
      </c>
      <c r="I10" s="204">
        <f>Položky!BE53</f>
        <v>0</v>
      </c>
    </row>
    <row r="11" spans="1:57" s="35" customFormat="1" x14ac:dyDescent="0.2">
      <c r="A11" s="201" t="str">
        <f>Položky!B54</f>
        <v>99</v>
      </c>
      <c r="B11" s="115" t="str">
        <f>Položky!C54</f>
        <v>Staveništní přesun hmot</v>
      </c>
      <c r="C11" s="66"/>
      <c r="D11" s="116"/>
      <c r="E11" s="202">
        <f>Položky!BA56</f>
        <v>0</v>
      </c>
      <c r="F11" s="203">
        <f>Položky!BB56</f>
        <v>0</v>
      </c>
      <c r="G11" s="203">
        <f>Položky!BC56</f>
        <v>0</v>
      </c>
      <c r="H11" s="203">
        <f>Položky!BD56</f>
        <v>0</v>
      </c>
      <c r="I11" s="204">
        <f>Položky!BE56</f>
        <v>0</v>
      </c>
    </row>
    <row r="12" spans="1:57" s="35" customFormat="1" x14ac:dyDescent="0.2">
      <c r="A12" s="201" t="str">
        <f>Položky!B57</f>
        <v>784</v>
      </c>
      <c r="B12" s="115" t="str">
        <f>Položky!C57</f>
        <v>Malby</v>
      </c>
      <c r="C12" s="66"/>
      <c r="D12" s="116"/>
      <c r="E12" s="202">
        <f>Položky!BA61</f>
        <v>0</v>
      </c>
      <c r="F12" s="203">
        <f>Položky!BB61</f>
        <v>0</v>
      </c>
      <c r="G12" s="203">
        <f>Položky!BC61</f>
        <v>0</v>
      </c>
      <c r="H12" s="203">
        <f>Položky!BD61</f>
        <v>0</v>
      </c>
      <c r="I12" s="204">
        <f>Položky!BE61</f>
        <v>0</v>
      </c>
    </row>
    <row r="13" spans="1:57" s="35" customFormat="1" ht="13.5" thickBot="1" x14ac:dyDescent="0.25">
      <c r="A13" s="201" t="str">
        <f>Položky!B62</f>
        <v>M21</v>
      </c>
      <c r="B13" s="115" t="str">
        <f>Položky!C62</f>
        <v>Elektromontáže</v>
      </c>
      <c r="C13" s="66"/>
      <c r="D13" s="116"/>
      <c r="E13" s="202">
        <f>Položky!BA306</f>
        <v>0</v>
      </c>
      <c r="F13" s="203">
        <f>Položky!BB306</f>
        <v>0</v>
      </c>
      <c r="G13" s="203">
        <f>Položky!BC306</f>
        <v>0</v>
      </c>
      <c r="H13" s="203">
        <f>Položky!BD306</f>
        <v>0</v>
      </c>
      <c r="I13" s="204">
        <f>Položky!BE306</f>
        <v>0</v>
      </c>
    </row>
    <row r="14" spans="1:57" s="123" customFormat="1" ht="13.5" thickBot="1" x14ac:dyDescent="0.25">
      <c r="A14" s="117"/>
      <c r="B14" s="118" t="s">
        <v>57</v>
      </c>
      <c r="C14" s="118"/>
      <c r="D14" s="119"/>
      <c r="E14" s="120">
        <f>SUM(E7:E13)</f>
        <v>0</v>
      </c>
      <c r="F14" s="121">
        <f>SUM(F7:F13)</f>
        <v>0</v>
      </c>
      <c r="G14" s="121">
        <f>SUM(G7:G13)</f>
        <v>0</v>
      </c>
      <c r="H14" s="121">
        <f>SUM(H7:H13)</f>
        <v>0</v>
      </c>
      <c r="I14" s="122">
        <f>SUM(I7:I13)</f>
        <v>0</v>
      </c>
    </row>
    <row r="15" spans="1:57" x14ac:dyDescent="0.2">
      <c r="A15" s="66"/>
      <c r="B15" s="66"/>
      <c r="C15" s="66"/>
      <c r="D15" s="66"/>
      <c r="E15" s="66"/>
      <c r="F15" s="66"/>
      <c r="G15" s="66"/>
      <c r="H15" s="66"/>
      <c r="I15" s="66"/>
    </row>
    <row r="16" spans="1:57" ht="19.5" customHeight="1" x14ac:dyDescent="0.25">
      <c r="A16" s="107" t="s">
        <v>58</v>
      </c>
      <c r="B16" s="107"/>
      <c r="C16" s="107"/>
      <c r="D16" s="107"/>
      <c r="E16" s="107"/>
      <c r="F16" s="107"/>
      <c r="G16" s="124"/>
      <c r="H16" s="107"/>
      <c r="I16" s="107"/>
      <c r="BA16" s="41"/>
      <c r="BB16" s="41"/>
      <c r="BC16" s="41"/>
      <c r="BD16" s="41"/>
      <c r="BE16" s="41"/>
    </row>
    <row r="17" spans="1:53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</row>
    <row r="18" spans="1:53" x14ac:dyDescent="0.2">
      <c r="A18" s="71" t="s">
        <v>59</v>
      </c>
      <c r="B18" s="72"/>
      <c r="C18" s="72"/>
      <c r="D18" s="125"/>
      <c r="E18" s="126" t="s">
        <v>60</v>
      </c>
      <c r="F18" s="127" t="s">
        <v>61</v>
      </c>
      <c r="G18" s="128" t="s">
        <v>62</v>
      </c>
      <c r="H18" s="129"/>
      <c r="I18" s="130" t="s">
        <v>60</v>
      </c>
    </row>
    <row r="19" spans="1:53" x14ac:dyDescent="0.2">
      <c r="A19" s="64" t="s">
        <v>379</v>
      </c>
      <c r="B19" s="55"/>
      <c r="C19" s="55"/>
      <c r="D19" s="131"/>
      <c r="E19" s="132"/>
      <c r="F19" s="133"/>
      <c r="G19" s="134">
        <f t="shared" ref="G19:G26" si="0">CHOOSE(BA19+1,HSV+PSV,HSV+PSV+Mont,HSV+PSV+Dodavka+Mont,HSV,PSV,Mont,Dodavka,Mont+Dodavka,0)</f>
        <v>0</v>
      </c>
      <c r="H19" s="135"/>
      <c r="I19" s="136">
        <f t="shared" ref="I19:I26" si="1">E19+F19*G19/100</f>
        <v>0</v>
      </c>
      <c r="BA19">
        <v>0</v>
      </c>
    </row>
    <row r="20" spans="1:53" x14ac:dyDescent="0.2">
      <c r="A20" s="64" t="s">
        <v>380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381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3" x14ac:dyDescent="0.2">
      <c r="A22" s="64" t="s">
        <v>382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3" x14ac:dyDescent="0.2">
      <c r="A23" s="64" t="s">
        <v>383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1</v>
      </c>
    </row>
    <row r="24" spans="1:53" x14ac:dyDescent="0.2">
      <c r="A24" s="64" t="s">
        <v>384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1</v>
      </c>
    </row>
    <row r="25" spans="1:53" x14ac:dyDescent="0.2">
      <c r="A25" s="64" t="s">
        <v>385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3" x14ac:dyDescent="0.2">
      <c r="A26" s="64" t="s">
        <v>386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3" ht="13.5" thickBot="1" x14ac:dyDescent="0.25">
      <c r="A27" s="137"/>
      <c r="B27" s="138" t="s">
        <v>63</v>
      </c>
      <c r="C27" s="139"/>
      <c r="D27" s="140"/>
      <c r="E27" s="141"/>
      <c r="F27" s="142"/>
      <c r="G27" s="142"/>
      <c r="H27" s="223">
        <f>SUM(I19:I26)</f>
        <v>0</v>
      </c>
      <c r="I27" s="224"/>
    </row>
    <row r="29" spans="1:53" x14ac:dyDescent="0.2">
      <c r="B29" s="123"/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79"/>
  <sheetViews>
    <sheetView showGridLines="0" showZeros="0" tabSelected="1" zoomScaleNormal="100" workbookViewId="0">
      <selection activeCell="A306" sqref="A306:IV308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285156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0" t="s">
        <v>75</v>
      </c>
      <c r="B1" s="230"/>
      <c r="C1" s="230"/>
      <c r="D1" s="230"/>
      <c r="E1" s="230"/>
      <c r="F1" s="230"/>
      <c r="G1" s="230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2016 Jiné 2016</v>
      </c>
      <c r="D3" s="151"/>
      <c r="E3" s="152" t="s">
        <v>64</v>
      </c>
      <c r="F3" s="153" t="str">
        <f>Rekapitulace!H1</f>
        <v>250316</v>
      </c>
      <c r="G3" s="154"/>
    </row>
    <row r="4" spans="1:104" ht="13.5" thickBot="1" x14ac:dyDescent="0.25">
      <c r="A4" s="231" t="s">
        <v>50</v>
      </c>
      <c r="B4" s="219"/>
      <c r="C4" s="103" t="str">
        <f>CONCATENATE(cisloobjektu," ",nazevobjektu)</f>
        <v>5 Rekonstrukce elektroinstalace MŠ Svatováclavská</v>
      </c>
      <c r="D4" s="155"/>
      <c r="E4" s="232" t="str">
        <f>Rekapitulace!G2</f>
        <v>Město Krnov-rekonstrukce el.instalace MŠ Svatovácl</v>
      </c>
      <c r="F4" s="233"/>
      <c r="G4" s="234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12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1.469E-2</v>
      </c>
    </row>
    <row r="9" spans="1:104" x14ac:dyDescent="0.2">
      <c r="A9" s="178"/>
      <c r="B9" s="179"/>
      <c r="C9" s="227" t="s">
        <v>87</v>
      </c>
      <c r="D9" s="228"/>
      <c r="E9" s="228"/>
      <c r="F9" s="228"/>
      <c r="G9" s="229"/>
      <c r="L9" s="180" t="s">
        <v>87</v>
      </c>
      <c r="O9" s="170">
        <v>3</v>
      </c>
    </row>
    <row r="10" spans="1:104" x14ac:dyDescent="0.2">
      <c r="A10" s="171">
        <v>2</v>
      </c>
      <c r="B10" s="172" t="s">
        <v>88</v>
      </c>
      <c r="C10" s="173" t="s">
        <v>89</v>
      </c>
      <c r="D10" s="174" t="s">
        <v>86</v>
      </c>
      <c r="E10" s="175">
        <v>3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0.11033999999999999</v>
      </c>
    </row>
    <row r="11" spans="1:104" x14ac:dyDescent="0.2">
      <c r="A11" s="185"/>
      <c r="B11" s="186" t="s">
        <v>73</v>
      </c>
      <c r="C11" s="187" t="str">
        <f>CONCATENATE(B7," ",C7)</f>
        <v>3 Svislé a kompletní konstrukce</v>
      </c>
      <c r="D11" s="188"/>
      <c r="E11" s="189"/>
      <c r="F11" s="190"/>
      <c r="G11" s="191">
        <f>SUM(G7:G10)</f>
        <v>0</v>
      </c>
      <c r="O11" s="170">
        <v>4</v>
      </c>
      <c r="BA11" s="192">
        <f>SUM(BA7:BA10)</f>
        <v>0</v>
      </c>
      <c r="BB11" s="192">
        <f>SUM(BB7:BB10)</f>
        <v>0</v>
      </c>
      <c r="BC11" s="192">
        <f>SUM(BC7:BC10)</f>
        <v>0</v>
      </c>
      <c r="BD11" s="192">
        <f>SUM(BD7:BD10)</f>
        <v>0</v>
      </c>
      <c r="BE11" s="192">
        <f>SUM(BE7:BE10)</f>
        <v>0</v>
      </c>
    </row>
    <row r="12" spans="1:104" x14ac:dyDescent="0.2">
      <c r="A12" s="163" t="s">
        <v>72</v>
      </c>
      <c r="B12" s="164" t="s">
        <v>90</v>
      </c>
      <c r="C12" s="165" t="s">
        <v>91</v>
      </c>
      <c r="D12" s="166"/>
      <c r="E12" s="167"/>
      <c r="F12" s="167"/>
      <c r="G12" s="168"/>
      <c r="H12" s="169"/>
      <c r="I12" s="169"/>
      <c r="O12" s="170">
        <v>1</v>
      </c>
    </row>
    <row r="13" spans="1:104" x14ac:dyDescent="0.2">
      <c r="A13" s="171">
        <v>3</v>
      </c>
      <c r="B13" s="172" t="s">
        <v>92</v>
      </c>
      <c r="C13" s="173" t="s">
        <v>93</v>
      </c>
      <c r="D13" s="174" t="s">
        <v>86</v>
      </c>
      <c r="E13" s="175">
        <v>3</v>
      </c>
      <c r="F13" s="175">
        <v>0</v>
      </c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5.0200000000000002E-2</v>
      </c>
    </row>
    <row r="14" spans="1:104" x14ac:dyDescent="0.2">
      <c r="A14" s="178"/>
      <c r="B14" s="179"/>
      <c r="C14" s="227" t="s">
        <v>94</v>
      </c>
      <c r="D14" s="228"/>
      <c r="E14" s="228"/>
      <c r="F14" s="228"/>
      <c r="G14" s="229"/>
      <c r="L14" s="180" t="s">
        <v>94</v>
      </c>
      <c r="O14" s="170">
        <v>3</v>
      </c>
    </row>
    <row r="15" spans="1:104" x14ac:dyDescent="0.2">
      <c r="A15" s="185"/>
      <c r="B15" s="186" t="s">
        <v>73</v>
      </c>
      <c r="C15" s="187" t="str">
        <f>CONCATENATE(B12," ",C12)</f>
        <v>4 Vodorovné konstrukce</v>
      </c>
      <c r="D15" s="188"/>
      <c r="E15" s="189"/>
      <c r="F15" s="190"/>
      <c r="G15" s="191">
        <f>SUM(G12:G14)</f>
        <v>0</v>
      </c>
      <c r="O15" s="170">
        <v>4</v>
      </c>
      <c r="BA15" s="192">
        <f>SUM(BA12:BA14)</f>
        <v>0</v>
      </c>
      <c r="BB15" s="192">
        <f>SUM(BB12:BB14)</f>
        <v>0</v>
      </c>
      <c r="BC15" s="192">
        <f>SUM(BC12:BC14)</f>
        <v>0</v>
      </c>
      <c r="BD15" s="192">
        <f>SUM(BD12:BD14)</f>
        <v>0</v>
      </c>
      <c r="BE15" s="192">
        <f>SUM(BE12:BE14)</f>
        <v>0</v>
      </c>
    </row>
    <row r="16" spans="1:104" x14ac:dyDescent="0.2">
      <c r="A16" s="163" t="s">
        <v>72</v>
      </c>
      <c r="B16" s="164" t="s">
        <v>95</v>
      </c>
      <c r="C16" s="165" t="s">
        <v>96</v>
      </c>
      <c r="D16" s="166"/>
      <c r="E16" s="167"/>
      <c r="F16" s="167"/>
      <c r="G16" s="168"/>
      <c r="H16" s="169"/>
      <c r="I16" s="169"/>
      <c r="O16" s="170">
        <v>1</v>
      </c>
    </row>
    <row r="17" spans="1:104" x14ac:dyDescent="0.2">
      <c r="A17" s="171">
        <v>4</v>
      </c>
      <c r="B17" s="172" t="s">
        <v>97</v>
      </c>
      <c r="C17" s="173" t="s">
        <v>98</v>
      </c>
      <c r="D17" s="174" t="s">
        <v>99</v>
      </c>
      <c r="E17" s="175">
        <v>15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0.10712000000000001</v>
      </c>
    </row>
    <row r="18" spans="1:104" x14ac:dyDescent="0.2">
      <c r="A18" s="178"/>
      <c r="B18" s="179"/>
      <c r="C18" s="227" t="s">
        <v>100</v>
      </c>
      <c r="D18" s="228"/>
      <c r="E18" s="228"/>
      <c r="F18" s="228"/>
      <c r="G18" s="229"/>
      <c r="L18" s="180" t="s">
        <v>100</v>
      </c>
      <c r="O18" s="170">
        <v>3</v>
      </c>
    </row>
    <row r="19" spans="1:104" ht="22.5" x14ac:dyDescent="0.2">
      <c r="A19" s="171">
        <v>5</v>
      </c>
      <c r="B19" s="172" t="s">
        <v>101</v>
      </c>
      <c r="C19" s="173" t="s">
        <v>102</v>
      </c>
      <c r="D19" s="174" t="s">
        <v>99</v>
      </c>
      <c r="E19" s="175">
        <v>15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1.9E-3</v>
      </c>
    </row>
    <row r="20" spans="1:104" x14ac:dyDescent="0.2">
      <c r="A20" s="178"/>
      <c r="B20" s="179"/>
      <c r="C20" s="227" t="s">
        <v>103</v>
      </c>
      <c r="D20" s="228"/>
      <c r="E20" s="228"/>
      <c r="F20" s="228"/>
      <c r="G20" s="229"/>
      <c r="L20" s="180" t="s">
        <v>103</v>
      </c>
      <c r="O20" s="170">
        <v>3</v>
      </c>
    </row>
    <row r="21" spans="1:104" x14ac:dyDescent="0.2">
      <c r="A21" s="185"/>
      <c r="B21" s="186" t="s">
        <v>73</v>
      </c>
      <c r="C21" s="187" t="str">
        <f>CONCATENATE(B16," ",C16)</f>
        <v>61 Upravy povrchů vnitřní</v>
      </c>
      <c r="D21" s="188"/>
      <c r="E21" s="189"/>
      <c r="F21" s="190"/>
      <c r="G21" s="191">
        <f>SUM(G16:G20)</f>
        <v>0</v>
      </c>
      <c r="O21" s="170">
        <v>4</v>
      </c>
      <c r="BA21" s="192">
        <f>SUM(BA16:BA20)</f>
        <v>0</v>
      </c>
      <c r="BB21" s="192">
        <f>SUM(BB16:BB20)</f>
        <v>0</v>
      </c>
      <c r="BC21" s="192">
        <f>SUM(BC16:BC20)</f>
        <v>0</v>
      </c>
      <c r="BD21" s="192">
        <f>SUM(BD16:BD20)</f>
        <v>0</v>
      </c>
      <c r="BE21" s="192">
        <f>SUM(BE16:BE20)</f>
        <v>0</v>
      </c>
    </row>
    <row r="22" spans="1:104" x14ac:dyDescent="0.2">
      <c r="A22" s="163" t="s">
        <v>72</v>
      </c>
      <c r="B22" s="164" t="s">
        <v>104</v>
      </c>
      <c r="C22" s="165" t="s">
        <v>105</v>
      </c>
      <c r="D22" s="166"/>
      <c r="E22" s="167"/>
      <c r="F22" s="167"/>
      <c r="G22" s="168"/>
      <c r="H22" s="169"/>
      <c r="I22" s="169"/>
      <c r="O22" s="170">
        <v>1</v>
      </c>
    </row>
    <row r="23" spans="1:104" x14ac:dyDescent="0.2">
      <c r="A23" s="171">
        <v>6</v>
      </c>
      <c r="B23" s="172" t="s">
        <v>106</v>
      </c>
      <c r="C23" s="173" t="s">
        <v>107</v>
      </c>
      <c r="D23" s="174" t="s">
        <v>86</v>
      </c>
      <c r="E23" s="175">
        <v>3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1.33E-3</v>
      </c>
    </row>
    <row r="24" spans="1:104" x14ac:dyDescent="0.2">
      <c r="A24" s="178"/>
      <c r="B24" s="179"/>
      <c r="C24" s="227" t="s">
        <v>108</v>
      </c>
      <c r="D24" s="228"/>
      <c r="E24" s="228"/>
      <c r="F24" s="228"/>
      <c r="G24" s="229"/>
      <c r="L24" s="180" t="s">
        <v>108</v>
      </c>
      <c r="O24" s="170">
        <v>3</v>
      </c>
    </row>
    <row r="25" spans="1:104" x14ac:dyDescent="0.2">
      <c r="A25" s="171">
        <v>7</v>
      </c>
      <c r="B25" s="172" t="s">
        <v>109</v>
      </c>
      <c r="C25" s="173" t="s">
        <v>110</v>
      </c>
      <c r="D25" s="174" t="s">
        <v>86</v>
      </c>
      <c r="E25" s="175">
        <v>12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1.33E-3</v>
      </c>
    </row>
    <row r="26" spans="1:104" x14ac:dyDescent="0.2">
      <c r="A26" s="178"/>
      <c r="B26" s="179"/>
      <c r="C26" s="227" t="s">
        <v>108</v>
      </c>
      <c r="D26" s="228"/>
      <c r="E26" s="228"/>
      <c r="F26" s="228"/>
      <c r="G26" s="229"/>
      <c r="L26" s="180" t="s">
        <v>108</v>
      </c>
      <c r="O26" s="170">
        <v>3</v>
      </c>
    </row>
    <row r="27" spans="1:104" x14ac:dyDescent="0.2">
      <c r="A27" s="171">
        <v>8</v>
      </c>
      <c r="B27" s="172" t="s">
        <v>111</v>
      </c>
      <c r="C27" s="173" t="s">
        <v>112</v>
      </c>
      <c r="D27" s="174" t="s">
        <v>86</v>
      </c>
      <c r="E27" s="175">
        <v>3</v>
      </c>
      <c r="F27" s="175">
        <v>0</v>
      </c>
      <c r="G27" s="176">
        <f>E27*F27</f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1</v>
      </c>
      <c r="CZ27" s="146">
        <v>0</v>
      </c>
    </row>
    <row r="28" spans="1:104" x14ac:dyDescent="0.2">
      <c r="A28" s="178"/>
      <c r="B28" s="179"/>
      <c r="C28" s="227" t="s">
        <v>108</v>
      </c>
      <c r="D28" s="228"/>
      <c r="E28" s="228"/>
      <c r="F28" s="228"/>
      <c r="G28" s="229"/>
      <c r="L28" s="180" t="s">
        <v>108</v>
      </c>
      <c r="O28" s="170">
        <v>3</v>
      </c>
    </row>
    <row r="29" spans="1:104" x14ac:dyDescent="0.2">
      <c r="A29" s="171">
        <v>9</v>
      </c>
      <c r="B29" s="172" t="s">
        <v>113</v>
      </c>
      <c r="C29" s="173" t="s">
        <v>114</v>
      </c>
      <c r="D29" s="174" t="s">
        <v>86</v>
      </c>
      <c r="E29" s="175">
        <v>162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1</v>
      </c>
      <c r="CZ29" s="146">
        <v>8.9999999999999998E-4</v>
      </c>
    </row>
    <row r="30" spans="1:104" x14ac:dyDescent="0.2">
      <c r="A30" s="178"/>
      <c r="B30" s="179"/>
      <c r="C30" s="227" t="s">
        <v>115</v>
      </c>
      <c r="D30" s="228"/>
      <c r="E30" s="228"/>
      <c r="F30" s="228"/>
      <c r="G30" s="229"/>
      <c r="L30" s="180" t="s">
        <v>115</v>
      </c>
      <c r="O30" s="170">
        <v>3</v>
      </c>
    </row>
    <row r="31" spans="1:104" x14ac:dyDescent="0.2">
      <c r="A31" s="171">
        <v>10</v>
      </c>
      <c r="B31" s="172" t="s">
        <v>116</v>
      </c>
      <c r="C31" s="173" t="s">
        <v>117</v>
      </c>
      <c r="D31" s="174" t="s">
        <v>118</v>
      </c>
      <c r="E31" s="175">
        <v>240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4.8999999999999998E-4</v>
      </c>
    </row>
    <row r="32" spans="1:104" x14ac:dyDescent="0.2">
      <c r="A32" s="178"/>
      <c r="B32" s="179"/>
      <c r="C32" s="227" t="s">
        <v>119</v>
      </c>
      <c r="D32" s="228"/>
      <c r="E32" s="228"/>
      <c r="F32" s="228"/>
      <c r="G32" s="229"/>
      <c r="L32" s="180" t="s">
        <v>119</v>
      </c>
      <c r="O32" s="170">
        <v>3</v>
      </c>
    </row>
    <row r="33" spans="1:104" x14ac:dyDescent="0.2">
      <c r="A33" s="178"/>
      <c r="B33" s="181"/>
      <c r="C33" s="225" t="s">
        <v>120</v>
      </c>
      <c r="D33" s="226"/>
      <c r="E33" s="182">
        <v>50</v>
      </c>
      <c r="F33" s="183"/>
      <c r="G33" s="184"/>
      <c r="M33" s="180" t="s">
        <v>120</v>
      </c>
      <c r="O33" s="170"/>
    </row>
    <row r="34" spans="1:104" x14ac:dyDescent="0.2">
      <c r="A34" s="178"/>
      <c r="B34" s="181"/>
      <c r="C34" s="225" t="s">
        <v>121</v>
      </c>
      <c r="D34" s="226"/>
      <c r="E34" s="182">
        <v>70</v>
      </c>
      <c r="F34" s="183"/>
      <c r="G34" s="184"/>
      <c r="M34" s="180" t="s">
        <v>121</v>
      </c>
      <c r="O34" s="170"/>
    </row>
    <row r="35" spans="1:104" x14ac:dyDescent="0.2">
      <c r="A35" s="178"/>
      <c r="B35" s="181"/>
      <c r="C35" s="225" t="s">
        <v>122</v>
      </c>
      <c r="D35" s="226"/>
      <c r="E35" s="182">
        <v>70</v>
      </c>
      <c r="F35" s="183"/>
      <c r="G35" s="184"/>
      <c r="M35" s="180" t="s">
        <v>122</v>
      </c>
      <c r="O35" s="170"/>
    </row>
    <row r="36" spans="1:104" x14ac:dyDescent="0.2">
      <c r="A36" s="178"/>
      <c r="B36" s="181"/>
      <c r="C36" s="225" t="s">
        <v>123</v>
      </c>
      <c r="D36" s="226"/>
      <c r="E36" s="182">
        <v>50</v>
      </c>
      <c r="F36" s="183"/>
      <c r="G36" s="184"/>
      <c r="M36" s="180" t="s">
        <v>123</v>
      </c>
      <c r="O36" s="170"/>
    </row>
    <row r="37" spans="1:104" x14ac:dyDescent="0.2">
      <c r="A37" s="171">
        <v>11</v>
      </c>
      <c r="B37" s="172" t="s">
        <v>124</v>
      </c>
      <c r="C37" s="173" t="s">
        <v>125</v>
      </c>
      <c r="D37" s="174" t="s">
        <v>118</v>
      </c>
      <c r="E37" s="175">
        <v>47</v>
      </c>
      <c r="F37" s="175">
        <v>0</v>
      </c>
      <c r="G37" s="176">
        <f>E37*F37</f>
        <v>0</v>
      </c>
      <c r="O37" s="170">
        <v>2</v>
      </c>
      <c r="AA37" s="146">
        <v>1</v>
      </c>
      <c r="AB37" s="146">
        <v>1</v>
      </c>
      <c r="AC37" s="146">
        <v>1</v>
      </c>
      <c r="AZ37" s="146">
        <v>1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</v>
      </c>
      <c r="CB37" s="177">
        <v>1</v>
      </c>
      <c r="CZ37" s="146">
        <v>4.8999999999999998E-4</v>
      </c>
    </row>
    <row r="38" spans="1:104" x14ac:dyDescent="0.2">
      <c r="A38" s="178"/>
      <c r="B38" s="179"/>
      <c r="C38" s="227" t="s">
        <v>126</v>
      </c>
      <c r="D38" s="228"/>
      <c r="E38" s="228"/>
      <c r="F38" s="228"/>
      <c r="G38" s="229"/>
      <c r="L38" s="180" t="s">
        <v>126</v>
      </c>
      <c r="O38" s="170">
        <v>3</v>
      </c>
    </row>
    <row r="39" spans="1:104" x14ac:dyDescent="0.2">
      <c r="A39" s="178"/>
      <c r="B39" s="181"/>
      <c r="C39" s="225" t="s">
        <v>127</v>
      </c>
      <c r="D39" s="226"/>
      <c r="E39" s="182">
        <v>15</v>
      </c>
      <c r="F39" s="183"/>
      <c r="G39" s="184"/>
      <c r="M39" s="180" t="s">
        <v>127</v>
      </c>
      <c r="O39" s="170"/>
    </row>
    <row r="40" spans="1:104" x14ac:dyDescent="0.2">
      <c r="A40" s="178"/>
      <c r="B40" s="181"/>
      <c r="C40" s="225" t="s">
        <v>128</v>
      </c>
      <c r="D40" s="226"/>
      <c r="E40" s="182">
        <v>12</v>
      </c>
      <c r="F40" s="183"/>
      <c r="G40" s="184"/>
      <c r="M40" s="180" t="s">
        <v>128</v>
      </c>
      <c r="O40" s="170"/>
    </row>
    <row r="41" spans="1:104" x14ac:dyDescent="0.2">
      <c r="A41" s="178"/>
      <c r="B41" s="181"/>
      <c r="C41" s="225" t="s">
        <v>129</v>
      </c>
      <c r="D41" s="226"/>
      <c r="E41" s="182">
        <v>12</v>
      </c>
      <c r="F41" s="183"/>
      <c r="G41" s="184"/>
      <c r="M41" s="180" t="s">
        <v>129</v>
      </c>
      <c r="O41" s="170"/>
    </row>
    <row r="42" spans="1:104" x14ac:dyDescent="0.2">
      <c r="A42" s="178"/>
      <c r="B42" s="181"/>
      <c r="C42" s="225" t="s">
        <v>130</v>
      </c>
      <c r="D42" s="226"/>
      <c r="E42" s="182">
        <v>8</v>
      </c>
      <c r="F42" s="183"/>
      <c r="G42" s="184"/>
      <c r="M42" s="180" t="s">
        <v>130</v>
      </c>
      <c r="O42" s="170"/>
    </row>
    <row r="43" spans="1:104" x14ac:dyDescent="0.2">
      <c r="A43" s="171">
        <v>12</v>
      </c>
      <c r="B43" s="172" t="s">
        <v>131</v>
      </c>
      <c r="C43" s="173" t="s">
        <v>132</v>
      </c>
      <c r="D43" s="174" t="s">
        <v>118</v>
      </c>
      <c r="E43" s="175">
        <v>30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1</v>
      </c>
      <c r="AC43" s="146">
        <v>1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1</v>
      </c>
      <c r="CZ43" s="146">
        <v>4.8999999999999998E-4</v>
      </c>
    </row>
    <row r="44" spans="1:104" x14ac:dyDescent="0.2">
      <c r="A44" s="178"/>
      <c r="B44" s="179"/>
      <c r="C44" s="227" t="s">
        <v>133</v>
      </c>
      <c r="D44" s="228"/>
      <c r="E44" s="228"/>
      <c r="F44" s="228"/>
      <c r="G44" s="229"/>
      <c r="L44" s="180" t="s">
        <v>133</v>
      </c>
      <c r="O44" s="170">
        <v>3</v>
      </c>
    </row>
    <row r="45" spans="1:104" x14ac:dyDescent="0.2">
      <c r="A45" s="178"/>
      <c r="B45" s="181"/>
      <c r="C45" s="225" t="s">
        <v>134</v>
      </c>
      <c r="D45" s="226"/>
      <c r="E45" s="182">
        <v>10</v>
      </c>
      <c r="F45" s="183"/>
      <c r="G45" s="184"/>
      <c r="M45" s="180" t="s">
        <v>134</v>
      </c>
      <c r="O45" s="170"/>
    </row>
    <row r="46" spans="1:104" x14ac:dyDescent="0.2">
      <c r="A46" s="178"/>
      <c r="B46" s="181"/>
      <c r="C46" s="225" t="s">
        <v>135</v>
      </c>
      <c r="D46" s="226"/>
      <c r="E46" s="182">
        <v>10</v>
      </c>
      <c r="F46" s="183"/>
      <c r="G46" s="184"/>
      <c r="M46" s="180" t="s">
        <v>135</v>
      </c>
      <c r="O46" s="170"/>
    </row>
    <row r="47" spans="1:104" x14ac:dyDescent="0.2">
      <c r="A47" s="178"/>
      <c r="B47" s="181"/>
      <c r="C47" s="225" t="s">
        <v>136</v>
      </c>
      <c r="D47" s="226"/>
      <c r="E47" s="182">
        <v>10</v>
      </c>
      <c r="F47" s="183"/>
      <c r="G47" s="184"/>
      <c r="M47" s="180" t="s">
        <v>136</v>
      </c>
      <c r="O47" s="170"/>
    </row>
    <row r="48" spans="1:104" x14ac:dyDescent="0.2">
      <c r="A48" s="171">
        <v>13</v>
      </c>
      <c r="B48" s="172" t="s">
        <v>137</v>
      </c>
      <c r="C48" s="173" t="s">
        <v>138</v>
      </c>
      <c r="D48" s="174" t="s">
        <v>118</v>
      </c>
      <c r="E48" s="175">
        <v>50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1</v>
      </c>
      <c r="AC48" s="146">
        <v>1</v>
      </c>
      <c r="AZ48" s="146">
        <v>1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7">
        <v>1</v>
      </c>
      <c r="CB48" s="177">
        <v>1</v>
      </c>
      <c r="CZ48" s="146">
        <v>4.8999999999999998E-4</v>
      </c>
    </row>
    <row r="49" spans="1:104" x14ac:dyDescent="0.2">
      <c r="A49" s="178"/>
      <c r="B49" s="179"/>
      <c r="C49" s="227" t="s">
        <v>108</v>
      </c>
      <c r="D49" s="228"/>
      <c r="E49" s="228"/>
      <c r="F49" s="228"/>
      <c r="G49" s="229"/>
      <c r="L49" s="180" t="s">
        <v>108</v>
      </c>
      <c r="O49" s="170">
        <v>3</v>
      </c>
    </row>
    <row r="50" spans="1:104" x14ac:dyDescent="0.2">
      <c r="A50" s="178"/>
      <c r="B50" s="181"/>
      <c r="C50" s="225" t="s">
        <v>139</v>
      </c>
      <c r="D50" s="226"/>
      <c r="E50" s="182">
        <v>20</v>
      </c>
      <c r="F50" s="183"/>
      <c r="G50" s="184"/>
      <c r="M50" s="180" t="s">
        <v>139</v>
      </c>
      <c r="O50" s="170"/>
    </row>
    <row r="51" spans="1:104" x14ac:dyDescent="0.2">
      <c r="A51" s="178"/>
      <c r="B51" s="181"/>
      <c r="C51" s="225" t="s">
        <v>140</v>
      </c>
      <c r="D51" s="226"/>
      <c r="E51" s="182">
        <v>20</v>
      </c>
      <c r="F51" s="183"/>
      <c r="G51" s="184"/>
      <c r="M51" s="180" t="s">
        <v>140</v>
      </c>
      <c r="O51" s="170"/>
    </row>
    <row r="52" spans="1:104" x14ac:dyDescent="0.2">
      <c r="A52" s="178"/>
      <c r="B52" s="181"/>
      <c r="C52" s="225" t="s">
        <v>136</v>
      </c>
      <c r="D52" s="226"/>
      <c r="E52" s="182">
        <v>10</v>
      </c>
      <c r="F52" s="183"/>
      <c r="G52" s="184"/>
      <c r="M52" s="180" t="s">
        <v>136</v>
      </c>
      <c r="O52" s="170"/>
    </row>
    <row r="53" spans="1:104" x14ac:dyDescent="0.2">
      <c r="A53" s="185"/>
      <c r="B53" s="186" t="s">
        <v>73</v>
      </c>
      <c r="C53" s="187" t="str">
        <f>CONCATENATE(B22," ",C22)</f>
        <v>97 Prorážení otvorů</v>
      </c>
      <c r="D53" s="188"/>
      <c r="E53" s="189"/>
      <c r="F53" s="190"/>
      <c r="G53" s="191">
        <f>SUM(G22:G52)</f>
        <v>0</v>
      </c>
      <c r="O53" s="170">
        <v>4</v>
      </c>
      <c r="BA53" s="192">
        <f>SUM(BA22:BA52)</f>
        <v>0</v>
      </c>
      <c r="BB53" s="192">
        <f>SUM(BB22:BB52)</f>
        <v>0</v>
      </c>
      <c r="BC53" s="192">
        <f>SUM(BC22:BC52)</f>
        <v>0</v>
      </c>
      <c r="BD53" s="192">
        <f>SUM(BD22:BD52)</f>
        <v>0</v>
      </c>
      <c r="BE53" s="192">
        <f>SUM(BE22:BE52)</f>
        <v>0</v>
      </c>
    </row>
    <row r="54" spans="1:104" x14ac:dyDescent="0.2">
      <c r="A54" s="163" t="s">
        <v>72</v>
      </c>
      <c r="B54" s="164" t="s">
        <v>141</v>
      </c>
      <c r="C54" s="165" t="s">
        <v>142</v>
      </c>
      <c r="D54" s="166"/>
      <c r="E54" s="167"/>
      <c r="F54" s="167"/>
      <c r="G54" s="168"/>
      <c r="H54" s="169"/>
      <c r="I54" s="169"/>
      <c r="O54" s="170">
        <v>1</v>
      </c>
    </row>
    <row r="55" spans="1:104" x14ac:dyDescent="0.2">
      <c r="A55" s="171">
        <v>14</v>
      </c>
      <c r="B55" s="172" t="s">
        <v>143</v>
      </c>
      <c r="C55" s="173" t="s">
        <v>144</v>
      </c>
      <c r="D55" s="174" t="s">
        <v>145</v>
      </c>
      <c r="E55" s="175">
        <v>2.6387800000000001</v>
      </c>
      <c r="F55" s="175">
        <v>0</v>
      </c>
      <c r="G55" s="176">
        <f>E55*F55</f>
        <v>0</v>
      </c>
      <c r="O55" s="170">
        <v>2</v>
      </c>
      <c r="AA55" s="146">
        <v>7</v>
      </c>
      <c r="AB55" s="146">
        <v>1</v>
      </c>
      <c r="AC55" s="146">
        <v>2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7</v>
      </c>
      <c r="CB55" s="177">
        <v>1</v>
      </c>
      <c r="CZ55" s="146">
        <v>0</v>
      </c>
    </row>
    <row r="56" spans="1:104" x14ac:dyDescent="0.2">
      <c r="A56" s="185"/>
      <c r="B56" s="186" t="s">
        <v>73</v>
      </c>
      <c r="C56" s="187" t="str">
        <f>CONCATENATE(B54," ",C54)</f>
        <v>99 Staveništní přesun hmot</v>
      </c>
      <c r="D56" s="188"/>
      <c r="E56" s="189"/>
      <c r="F56" s="190"/>
      <c r="G56" s="191">
        <f>SUM(G54:G55)</f>
        <v>0</v>
      </c>
      <c r="O56" s="170">
        <v>4</v>
      </c>
      <c r="BA56" s="192">
        <f>SUM(BA54:BA55)</f>
        <v>0</v>
      </c>
      <c r="BB56" s="192">
        <f>SUM(BB54:BB55)</f>
        <v>0</v>
      </c>
      <c r="BC56" s="192">
        <f>SUM(BC54:BC55)</f>
        <v>0</v>
      </c>
      <c r="BD56" s="192">
        <f>SUM(BD54:BD55)</f>
        <v>0</v>
      </c>
      <c r="BE56" s="192">
        <f>SUM(BE54:BE55)</f>
        <v>0</v>
      </c>
    </row>
    <row r="57" spans="1:104" x14ac:dyDescent="0.2">
      <c r="A57" s="163" t="s">
        <v>72</v>
      </c>
      <c r="B57" s="164" t="s">
        <v>146</v>
      </c>
      <c r="C57" s="165" t="s">
        <v>147</v>
      </c>
      <c r="D57" s="166"/>
      <c r="E57" s="167"/>
      <c r="F57" s="167"/>
      <c r="G57" s="168"/>
      <c r="H57" s="169"/>
      <c r="I57" s="169"/>
      <c r="O57" s="170">
        <v>1</v>
      </c>
    </row>
    <row r="58" spans="1:104" x14ac:dyDescent="0.2">
      <c r="A58" s="171">
        <v>15</v>
      </c>
      <c r="B58" s="172" t="s">
        <v>148</v>
      </c>
      <c r="C58" s="173" t="s">
        <v>149</v>
      </c>
      <c r="D58" s="174" t="s">
        <v>99</v>
      </c>
      <c r="E58" s="175">
        <v>15</v>
      </c>
      <c r="F58" s="175">
        <v>0</v>
      </c>
      <c r="G58" s="176">
        <f>E58*F58</f>
        <v>0</v>
      </c>
      <c r="O58" s="170">
        <v>2</v>
      </c>
      <c r="AA58" s="146">
        <v>1</v>
      </c>
      <c r="AB58" s="146">
        <v>7</v>
      </c>
      <c r="AC58" s="146">
        <v>7</v>
      </c>
      <c r="AZ58" s="146">
        <v>2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7</v>
      </c>
      <c r="CZ58" s="146">
        <v>6.9999999999999994E-5</v>
      </c>
    </row>
    <row r="59" spans="1:104" x14ac:dyDescent="0.2">
      <c r="A59" s="171">
        <v>16</v>
      </c>
      <c r="B59" s="172" t="s">
        <v>150</v>
      </c>
      <c r="C59" s="173" t="s">
        <v>151</v>
      </c>
      <c r="D59" s="174" t="s">
        <v>99</v>
      </c>
      <c r="E59" s="175">
        <v>1600</v>
      </c>
      <c r="F59" s="175">
        <v>0</v>
      </c>
      <c r="G59" s="176">
        <f>E59*F59</f>
        <v>0</v>
      </c>
      <c r="O59" s="170">
        <v>2</v>
      </c>
      <c r="AA59" s="146">
        <v>1</v>
      </c>
      <c r="AB59" s="146">
        <v>7</v>
      </c>
      <c r="AC59" s="146">
        <v>7</v>
      </c>
      <c r="AZ59" s="146">
        <v>2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1</v>
      </c>
      <c r="CB59" s="177">
        <v>7</v>
      </c>
      <c r="CZ59" s="146">
        <v>1.4999999999999999E-4</v>
      </c>
    </row>
    <row r="60" spans="1:104" x14ac:dyDescent="0.2">
      <c r="A60" s="171">
        <v>17</v>
      </c>
      <c r="B60" s="172" t="s">
        <v>152</v>
      </c>
      <c r="C60" s="173" t="s">
        <v>153</v>
      </c>
      <c r="D60" s="174" t="s">
        <v>99</v>
      </c>
      <c r="E60" s="175">
        <v>800</v>
      </c>
      <c r="F60" s="175">
        <v>0</v>
      </c>
      <c r="G60" s="176">
        <f>E60*F60</f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1</v>
      </c>
      <c r="CB60" s="177">
        <v>7</v>
      </c>
      <c r="CZ60" s="146">
        <v>1.6000000000000001E-4</v>
      </c>
    </row>
    <row r="61" spans="1:104" x14ac:dyDescent="0.2">
      <c r="A61" s="185"/>
      <c r="B61" s="186" t="s">
        <v>73</v>
      </c>
      <c r="C61" s="187" t="str">
        <f>CONCATENATE(B57," ",C57)</f>
        <v>784 Malby</v>
      </c>
      <c r="D61" s="188"/>
      <c r="E61" s="189"/>
      <c r="F61" s="190"/>
      <c r="G61" s="191">
        <f>SUM(G57:G60)</f>
        <v>0</v>
      </c>
      <c r="O61" s="170">
        <v>4</v>
      </c>
      <c r="BA61" s="192">
        <f>SUM(BA57:BA60)</f>
        <v>0</v>
      </c>
      <c r="BB61" s="192">
        <f>SUM(BB57:BB60)</f>
        <v>0</v>
      </c>
      <c r="BC61" s="192">
        <f>SUM(BC57:BC60)</f>
        <v>0</v>
      </c>
      <c r="BD61" s="192">
        <f>SUM(BD57:BD60)</f>
        <v>0</v>
      </c>
      <c r="BE61" s="192">
        <f>SUM(BE57:BE60)</f>
        <v>0</v>
      </c>
    </row>
    <row r="62" spans="1:104" x14ac:dyDescent="0.2">
      <c r="A62" s="163" t="s">
        <v>72</v>
      </c>
      <c r="B62" s="164" t="s">
        <v>154</v>
      </c>
      <c r="C62" s="165" t="s">
        <v>155</v>
      </c>
      <c r="D62" s="166"/>
      <c r="E62" s="167"/>
      <c r="F62" s="167"/>
      <c r="G62" s="168"/>
      <c r="H62" s="169"/>
      <c r="I62" s="169"/>
      <c r="O62" s="170">
        <v>1</v>
      </c>
    </row>
    <row r="63" spans="1:104" ht="22.5" x14ac:dyDescent="0.2">
      <c r="A63" s="171">
        <v>18</v>
      </c>
      <c r="B63" s="172" t="s">
        <v>156</v>
      </c>
      <c r="C63" s="173" t="s">
        <v>157</v>
      </c>
      <c r="D63" s="174" t="s">
        <v>118</v>
      </c>
      <c r="E63" s="175">
        <v>20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9</v>
      </c>
      <c r="AC63" s="146">
        <v>9</v>
      </c>
      <c r="AZ63" s="146">
        <v>4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9</v>
      </c>
      <c r="CZ63" s="146">
        <v>4.0000000000000003E-5</v>
      </c>
    </row>
    <row r="64" spans="1:104" x14ac:dyDescent="0.2">
      <c r="A64" s="178"/>
      <c r="B64" s="179"/>
      <c r="C64" s="227" t="s">
        <v>158</v>
      </c>
      <c r="D64" s="228"/>
      <c r="E64" s="228"/>
      <c r="F64" s="228"/>
      <c r="G64" s="229"/>
      <c r="L64" s="180" t="s">
        <v>158</v>
      </c>
      <c r="O64" s="170">
        <v>3</v>
      </c>
    </row>
    <row r="65" spans="1:104" ht="22.5" x14ac:dyDescent="0.2">
      <c r="A65" s="171">
        <v>19</v>
      </c>
      <c r="B65" s="172" t="s">
        <v>159</v>
      </c>
      <c r="C65" s="173" t="s">
        <v>160</v>
      </c>
      <c r="D65" s="174" t="s">
        <v>118</v>
      </c>
      <c r="E65" s="175">
        <v>25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9</v>
      </c>
      <c r="AC65" s="146">
        <v>9</v>
      </c>
      <c r="AZ65" s="146">
        <v>4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9</v>
      </c>
      <c r="CZ65" s="146">
        <v>1.1E-4</v>
      </c>
    </row>
    <row r="66" spans="1:104" x14ac:dyDescent="0.2">
      <c r="A66" s="178"/>
      <c r="B66" s="179"/>
      <c r="C66" s="227" t="s">
        <v>161</v>
      </c>
      <c r="D66" s="228"/>
      <c r="E66" s="228"/>
      <c r="F66" s="228"/>
      <c r="G66" s="229"/>
      <c r="L66" s="180" t="s">
        <v>161</v>
      </c>
      <c r="O66" s="170">
        <v>3</v>
      </c>
    </row>
    <row r="67" spans="1:104" ht="22.5" x14ac:dyDescent="0.2">
      <c r="A67" s="171">
        <v>20</v>
      </c>
      <c r="B67" s="172" t="s">
        <v>162</v>
      </c>
      <c r="C67" s="173" t="s">
        <v>163</v>
      </c>
      <c r="D67" s="174" t="s">
        <v>118</v>
      </c>
      <c r="E67" s="175">
        <v>90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9</v>
      </c>
      <c r="AC67" s="146">
        <v>9</v>
      </c>
      <c r="AZ67" s="146">
        <v>4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9</v>
      </c>
      <c r="CZ67" s="146">
        <v>8.0000000000000007E-5</v>
      </c>
    </row>
    <row r="68" spans="1:104" x14ac:dyDescent="0.2">
      <c r="A68" s="178"/>
      <c r="B68" s="179"/>
      <c r="C68" s="227" t="s">
        <v>164</v>
      </c>
      <c r="D68" s="228"/>
      <c r="E68" s="228"/>
      <c r="F68" s="228"/>
      <c r="G68" s="229"/>
      <c r="L68" s="180" t="s">
        <v>164</v>
      </c>
      <c r="O68" s="170">
        <v>3</v>
      </c>
    </row>
    <row r="69" spans="1:104" x14ac:dyDescent="0.2">
      <c r="A69" s="178"/>
      <c r="B69" s="181"/>
      <c r="C69" s="225" t="s">
        <v>165</v>
      </c>
      <c r="D69" s="226"/>
      <c r="E69" s="182">
        <v>70</v>
      </c>
      <c r="F69" s="183"/>
      <c r="G69" s="184"/>
      <c r="M69" s="180" t="s">
        <v>165</v>
      </c>
      <c r="O69" s="170"/>
    </row>
    <row r="70" spans="1:104" x14ac:dyDescent="0.2">
      <c r="A70" s="178"/>
      <c r="B70" s="181"/>
      <c r="C70" s="225" t="s">
        <v>166</v>
      </c>
      <c r="D70" s="226"/>
      <c r="E70" s="182">
        <v>20</v>
      </c>
      <c r="F70" s="183"/>
      <c r="G70" s="184"/>
      <c r="M70" s="180" t="s">
        <v>166</v>
      </c>
      <c r="O70" s="170"/>
    </row>
    <row r="71" spans="1:104" ht="22.5" x14ac:dyDescent="0.2">
      <c r="A71" s="171">
        <v>21</v>
      </c>
      <c r="B71" s="172" t="s">
        <v>167</v>
      </c>
      <c r="C71" s="173" t="s">
        <v>168</v>
      </c>
      <c r="D71" s="174" t="s">
        <v>86</v>
      </c>
      <c r="E71" s="175">
        <v>30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9</v>
      </c>
      <c r="AC71" s="146">
        <v>9</v>
      </c>
      <c r="AZ71" s="146">
        <v>4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9</v>
      </c>
      <c r="CZ71" s="146">
        <v>4.0000000000000003E-5</v>
      </c>
    </row>
    <row r="72" spans="1:104" x14ac:dyDescent="0.2">
      <c r="A72" s="178"/>
      <c r="B72" s="179"/>
      <c r="C72" s="227" t="s">
        <v>169</v>
      </c>
      <c r="D72" s="228"/>
      <c r="E72" s="228"/>
      <c r="F72" s="228"/>
      <c r="G72" s="229"/>
      <c r="L72" s="180" t="s">
        <v>169</v>
      </c>
      <c r="O72" s="170">
        <v>3</v>
      </c>
    </row>
    <row r="73" spans="1:104" x14ac:dyDescent="0.2">
      <c r="A73" s="178"/>
      <c r="B73" s="181"/>
      <c r="C73" s="225" t="s">
        <v>134</v>
      </c>
      <c r="D73" s="226"/>
      <c r="E73" s="182">
        <v>10</v>
      </c>
      <c r="F73" s="183"/>
      <c r="G73" s="184"/>
      <c r="M73" s="180" t="s">
        <v>134</v>
      </c>
      <c r="O73" s="170"/>
    </row>
    <row r="74" spans="1:104" x14ac:dyDescent="0.2">
      <c r="A74" s="178"/>
      <c r="B74" s="181"/>
      <c r="C74" s="225" t="s">
        <v>135</v>
      </c>
      <c r="D74" s="226"/>
      <c r="E74" s="182">
        <v>10</v>
      </c>
      <c r="F74" s="183"/>
      <c r="G74" s="184"/>
      <c r="M74" s="180" t="s">
        <v>135</v>
      </c>
      <c r="O74" s="170"/>
    </row>
    <row r="75" spans="1:104" x14ac:dyDescent="0.2">
      <c r="A75" s="178"/>
      <c r="B75" s="181"/>
      <c r="C75" s="225" t="s">
        <v>136</v>
      </c>
      <c r="D75" s="226"/>
      <c r="E75" s="182">
        <v>10</v>
      </c>
      <c r="F75" s="183"/>
      <c r="G75" s="184"/>
      <c r="M75" s="180" t="s">
        <v>136</v>
      </c>
      <c r="O75" s="170"/>
    </row>
    <row r="76" spans="1:104" ht="22.5" x14ac:dyDescent="0.2">
      <c r="A76" s="171">
        <v>22</v>
      </c>
      <c r="B76" s="172" t="s">
        <v>170</v>
      </c>
      <c r="C76" s="173" t="s">
        <v>171</v>
      </c>
      <c r="D76" s="174" t="s">
        <v>86</v>
      </c>
      <c r="E76" s="175">
        <v>126</v>
      </c>
      <c r="F76" s="175">
        <v>0</v>
      </c>
      <c r="G76" s="176">
        <f>E76*F76</f>
        <v>0</v>
      </c>
      <c r="O76" s="170">
        <v>2</v>
      </c>
      <c r="AA76" s="146">
        <v>1</v>
      </c>
      <c r="AB76" s="146">
        <v>9</v>
      </c>
      <c r="AC76" s="146">
        <v>9</v>
      </c>
      <c r="AZ76" s="146">
        <v>4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7">
        <v>1</v>
      </c>
      <c r="CB76" s="177">
        <v>9</v>
      </c>
      <c r="CZ76" s="146">
        <v>3.0000000000000001E-5</v>
      </c>
    </row>
    <row r="77" spans="1:104" x14ac:dyDescent="0.2">
      <c r="A77" s="178"/>
      <c r="B77" s="181"/>
      <c r="C77" s="225" t="s">
        <v>172</v>
      </c>
      <c r="D77" s="226"/>
      <c r="E77" s="182">
        <v>40</v>
      </c>
      <c r="F77" s="183"/>
      <c r="G77" s="184"/>
      <c r="M77" s="180" t="s">
        <v>172</v>
      </c>
      <c r="O77" s="170"/>
    </row>
    <row r="78" spans="1:104" x14ac:dyDescent="0.2">
      <c r="A78" s="178"/>
      <c r="B78" s="181"/>
      <c r="C78" s="225" t="s">
        <v>173</v>
      </c>
      <c r="D78" s="226"/>
      <c r="E78" s="182">
        <v>56</v>
      </c>
      <c r="F78" s="183"/>
      <c r="G78" s="184"/>
      <c r="M78" s="180" t="s">
        <v>173</v>
      </c>
      <c r="O78" s="170"/>
    </row>
    <row r="79" spans="1:104" x14ac:dyDescent="0.2">
      <c r="A79" s="178"/>
      <c r="B79" s="181"/>
      <c r="C79" s="225" t="s">
        <v>174</v>
      </c>
      <c r="D79" s="226"/>
      <c r="E79" s="182">
        <v>30</v>
      </c>
      <c r="F79" s="183"/>
      <c r="G79" s="184"/>
      <c r="M79" s="180" t="s">
        <v>174</v>
      </c>
      <c r="O79" s="170"/>
    </row>
    <row r="80" spans="1:104" ht="22.5" x14ac:dyDescent="0.2">
      <c r="A80" s="171">
        <v>23</v>
      </c>
      <c r="B80" s="172" t="s">
        <v>175</v>
      </c>
      <c r="C80" s="173" t="s">
        <v>176</v>
      </c>
      <c r="D80" s="174" t="s">
        <v>86</v>
      </c>
      <c r="E80" s="175">
        <v>6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9</v>
      </c>
      <c r="AC80" s="146">
        <v>9</v>
      </c>
      <c r="AZ80" s="146">
        <v>4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9</v>
      </c>
      <c r="CZ80" s="146">
        <v>3.0000000000000001E-5</v>
      </c>
    </row>
    <row r="81" spans="1:104" x14ac:dyDescent="0.2">
      <c r="A81" s="178"/>
      <c r="B81" s="179"/>
      <c r="C81" s="227" t="s">
        <v>177</v>
      </c>
      <c r="D81" s="228"/>
      <c r="E81" s="228"/>
      <c r="F81" s="228"/>
      <c r="G81" s="229"/>
      <c r="L81" s="180" t="s">
        <v>177</v>
      </c>
      <c r="O81" s="170">
        <v>3</v>
      </c>
    </row>
    <row r="82" spans="1:104" x14ac:dyDescent="0.2">
      <c r="A82" s="178"/>
      <c r="B82" s="181"/>
      <c r="C82" s="225" t="s">
        <v>178</v>
      </c>
      <c r="D82" s="226"/>
      <c r="E82" s="182">
        <v>2</v>
      </c>
      <c r="F82" s="183"/>
      <c r="G82" s="184"/>
      <c r="M82" s="180" t="s">
        <v>178</v>
      </c>
      <c r="O82" s="170"/>
    </row>
    <row r="83" spans="1:104" x14ac:dyDescent="0.2">
      <c r="A83" s="178"/>
      <c r="B83" s="181"/>
      <c r="C83" s="225" t="s">
        <v>179</v>
      </c>
      <c r="D83" s="226"/>
      <c r="E83" s="182">
        <v>2</v>
      </c>
      <c r="F83" s="183"/>
      <c r="G83" s="184"/>
      <c r="M83" s="180" t="s">
        <v>179</v>
      </c>
      <c r="O83" s="170"/>
    </row>
    <row r="84" spans="1:104" x14ac:dyDescent="0.2">
      <c r="A84" s="178"/>
      <c r="B84" s="181"/>
      <c r="C84" s="225" t="s">
        <v>180</v>
      </c>
      <c r="D84" s="226"/>
      <c r="E84" s="182">
        <v>2</v>
      </c>
      <c r="F84" s="183"/>
      <c r="G84" s="184"/>
      <c r="M84" s="180" t="s">
        <v>180</v>
      </c>
      <c r="O84" s="170"/>
    </row>
    <row r="85" spans="1:104" ht="22.5" x14ac:dyDescent="0.2">
      <c r="A85" s="171">
        <v>24</v>
      </c>
      <c r="B85" s="172" t="s">
        <v>181</v>
      </c>
      <c r="C85" s="173" t="s">
        <v>182</v>
      </c>
      <c r="D85" s="174" t="s">
        <v>86</v>
      </c>
      <c r="E85" s="175">
        <v>12</v>
      </c>
      <c r="F85" s="175">
        <v>0</v>
      </c>
      <c r="G85" s="176">
        <f>E85*F85</f>
        <v>0</v>
      </c>
      <c r="O85" s="170">
        <v>2</v>
      </c>
      <c r="AA85" s="146">
        <v>1</v>
      </c>
      <c r="AB85" s="146">
        <v>9</v>
      </c>
      <c r="AC85" s="146">
        <v>9</v>
      </c>
      <c r="AZ85" s="146">
        <v>4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7">
        <v>1</v>
      </c>
      <c r="CB85" s="177">
        <v>9</v>
      </c>
      <c r="CZ85" s="146">
        <v>3.2000000000000003E-4</v>
      </c>
    </row>
    <row r="86" spans="1:104" x14ac:dyDescent="0.2">
      <c r="A86" s="178"/>
      <c r="B86" s="181"/>
      <c r="C86" s="225" t="s">
        <v>183</v>
      </c>
      <c r="D86" s="226"/>
      <c r="E86" s="182">
        <v>8</v>
      </c>
      <c r="F86" s="183"/>
      <c r="G86" s="184"/>
      <c r="M86" s="180" t="s">
        <v>183</v>
      </c>
      <c r="O86" s="170"/>
    </row>
    <row r="87" spans="1:104" x14ac:dyDescent="0.2">
      <c r="A87" s="178"/>
      <c r="B87" s="181"/>
      <c r="C87" s="225" t="s">
        <v>184</v>
      </c>
      <c r="D87" s="226"/>
      <c r="E87" s="182">
        <v>2</v>
      </c>
      <c r="F87" s="183"/>
      <c r="G87" s="184"/>
      <c r="M87" s="180" t="s">
        <v>184</v>
      </c>
      <c r="O87" s="170"/>
    </row>
    <row r="88" spans="1:104" x14ac:dyDescent="0.2">
      <c r="A88" s="178"/>
      <c r="B88" s="181"/>
      <c r="C88" s="225" t="s">
        <v>185</v>
      </c>
      <c r="D88" s="226"/>
      <c r="E88" s="182">
        <v>2</v>
      </c>
      <c r="F88" s="183"/>
      <c r="G88" s="184"/>
      <c r="M88" s="180" t="s">
        <v>185</v>
      </c>
      <c r="O88" s="170"/>
    </row>
    <row r="89" spans="1:104" x14ac:dyDescent="0.2">
      <c r="A89" s="171">
        <v>25</v>
      </c>
      <c r="B89" s="172" t="s">
        <v>186</v>
      </c>
      <c r="C89" s="173" t="s">
        <v>187</v>
      </c>
      <c r="D89" s="174" t="s">
        <v>86</v>
      </c>
      <c r="E89" s="175">
        <v>190</v>
      </c>
      <c r="F89" s="175">
        <v>0</v>
      </c>
      <c r="G89" s="176">
        <f>E89*F89</f>
        <v>0</v>
      </c>
      <c r="O89" s="170">
        <v>2</v>
      </c>
      <c r="AA89" s="146">
        <v>1</v>
      </c>
      <c r="AB89" s="146">
        <v>9</v>
      </c>
      <c r="AC89" s="146">
        <v>9</v>
      </c>
      <c r="AZ89" s="146">
        <v>4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9</v>
      </c>
      <c r="CZ89" s="146">
        <v>0</v>
      </c>
    </row>
    <row r="90" spans="1:104" x14ac:dyDescent="0.2">
      <c r="A90" s="178"/>
      <c r="B90" s="181"/>
      <c r="C90" s="225" t="s">
        <v>188</v>
      </c>
      <c r="D90" s="226"/>
      <c r="E90" s="182">
        <v>90</v>
      </c>
      <c r="F90" s="183"/>
      <c r="G90" s="184"/>
      <c r="M90" s="180" t="s">
        <v>188</v>
      </c>
      <c r="O90" s="170"/>
    </row>
    <row r="91" spans="1:104" x14ac:dyDescent="0.2">
      <c r="A91" s="178"/>
      <c r="B91" s="181"/>
      <c r="C91" s="225" t="s">
        <v>189</v>
      </c>
      <c r="D91" s="226"/>
      <c r="E91" s="182">
        <v>50</v>
      </c>
      <c r="F91" s="183"/>
      <c r="G91" s="184"/>
      <c r="M91" s="180" t="s">
        <v>189</v>
      </c>
      <c r="O91" s="170"/>
    </row>
    <row r="92" spans="1:104" x14ac:dyDescent="0.2">
      <c r="A92" s="178"/>
      <c r="B92" s="181"/>
      <c r="C92" s="225" t="s">
        <v>190</v>
      </c>
      <c r="D92" s="226"/>
      <c r="E92" s="182">
        <v>50</v>
      </c>
      <c r="F92" s="183"/>
      <c r="G92" s="184"/>
      <c r="M92" s="180" t="s">
        <v>190</v>
      </c>
      <c r="O92" s="170"/>
    </row>
    <row r="93" spans="1:104" x14ac:dyDescent="0.2">
      <c r="A93" s="171">
        <v>26</v>
      </c>
      <c r="B93" s="172" t="s">
        <v>191</v>
      </c>
      <c r="C93" s="173" t="s">
        <v>192</v>
      </c>
      <c r="D93" s="174" t="s">
        <v>86</v>
      </c>
      <c r="E93" s="175">
        <v>38</v>
      </c>
      <c r="F93" s="175">
        <v>0</v>
      </c>
      <c r="G93" s="176">
        <f>E93*F93</f>
        <v>0</v>
      </c>
      <c r="O93" s="170">
        <v>2</v>
      </c>
      <c r="AA93" s="146">
        <v>1</v>
      </c>
      <c r="AB93" s="146">
        <v>9</v>
      </c>
      <c r="AC93" s="146">
        <v>9</v>
      </c>
      <c r="AZ93" s="146">
        <v>4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</v>
      </c>
      <c r="CB93" s="177">
        <v>9</v>
      </c>
      <c r="CZ93" s="146">
        <v>0</v>
      </c>
    </row>
    <row r="94" spans="1:104" x14ac:dyDescent="0.2">
      <c r="A94" s="178"/>
      <c r="B94" s="181"/>
      <c r="C94" s="225" t="s">
        <v>193</v>
      </c>
      <c r="D94" s="226"/>
      <c r="E94" s="182">
        <v>20</v>
      </c>
      <c r="F94" s="183"/>
      <c r="G94" s="184"/>
      <c r="M94" s="180" t="s">
        <v>193</v>
      </c>
      <c r="O94" s="170"/>
    </row>
    <row r="95" spans="1:104" x14ac:dyDescent="0.2">
      <c r="A95" s="178"/>
      <c r="B95" s="181"/>
      <c r="C95" s="225" t="s">
        <v>194</v>
      </c>
      <c r="D95" s="226"/>
      <c r="E95" s="182">
        <v>9</v>
      </c>
      <c r="F95" s="183"/>
      <c r="G95" s="184"/>
      <c r="M95" s="180" t="s">
        <v>194</v>
      </c>
      <c r="O95" s="170"/>
    </row>
    <row r="96" spans="1:104" x14ac:dyDescent="0.2">
      <c r="A96" s="178"/>
      <c r="B96" s="181"/>
      <c r="C96" s="225" t="s">
        <v>195</v>
      </c>
      <c r="D96" s="226"/>
      <c r="E96" s="182">
        <v>9</v>
      </c>
      <c r="F96" s="183"/>
      <c r="G96" s="184"/>
      <c r="M96" s="180" t="s">
        <v>195</v>
      </c>
      <c r="O96" s="170"/>
    </row>
    <row r="97" spans="1:104" x14ac:dyDescent="0.2">
      <c r="A97" s="171">
        <v>27</v>
      </c>
      <c r="B97" s="172" t="s">
        <v>196</v>
      </c>
      <c r="C97" s="173" t="s">
        <v>197</v>
      </c>
      <c r="D97" s="174" t="s">
        <v>86</v>
      </c>
      <c r="E97" s="175">
        <v>33</v>
      </c>
      <c r="F97" s="175">
        <v>0</v>
      </c>
      <c r="G97" s="176">
        <f>E97*F97</f>
        <v>0</v>
      </c>
      <c r="O97" s="170">
        <v>2</v>
      </c>
      <c r="AA97" s="146">
        <v>1</v>
      </c>
      <c r="AB97" s="146">
        <v>9</v>
      </c>
      <c r="AC97" s="146">
        <v>9</v>
      </c>
      <c r="AZ97" s="146">
        <v>4</v>
      </c>
      <c r="BA97" s="146">
        <f>IF(AZ97=1,G97,0)</f>
        <v>0</v>
      </c>
      <c r="BB97" s="146">
        <f>IF(AZ97=2,G97,0)</f>
        <v>0</v>
      </c>
      <c r="BC97" s="146">
        <f>IF(AZ97=3,G97,0)</f>
        <v>0</v>
      </c>
      <c r="BD97" s="146">
        <f>IF(AZ97=4,G97,0)</f>
        <v>0</v>
      </c>
      <c r="BE97" s="146">
        <f>IF(AZ97=5,G97,0)</f>
        <v>0</v>
      </c>
      <c r="CA97" s="177">
        <v>1</v>
      </c>
      <c r="CB97" s="177">
        <v>9</v>
      </c>
      <c r="CZ97" s="146">
        <v>0</v>
      </c>
    </row>
    <row r="98" spans="1:104" x14ac:dyDescent="0.2">
      <c r="A98" s="178"/>
      <c r="B98" s="181"/>
      <c r="C98" s="225" t="s">
        <v>198</v>
      </c>
      <c r="D98" s="226"/>
      <c r="E98" s="182">
        <v>15</v>
      </c>
      <c r="F98" s="183"/>
      <c r="G98" s="184"/>
      <c r="M98" s="180" t="s">
        <v>198</v>
      </c>
      <c r="O98" s="170"/>
    </row>
    <row r="99" spans="1:104" x14ac:dyDescent="0.2">
      <c r="A99" s="178"/>
      <c r="B99" s="181"/>
      <c r="C99" s="225" t="s">
        <v>194</v>
      </c>
      <c r="D99" s="226"/>
      <c r="E99" s="182">
        <v>9</v>
      </c>
      <c r="F99" s="183"/>
      <c r="G99" s="184"/>
      <c r="M99" s="180" t="s">
        <v>194</v>
      </c>
      <c r="O99" s="170"/>
    </row>
    <row r="100" spans="1:104" x14ac:dyDescent="0.2">
      <c r="A100" s="178"/>
      <c r="B100" s="181"/>
      <c r="C100" s="225" t="s">
        <v>195</v>
      </c>
      <c r="D100" s="226"/>
      <c r="E100" s="182">
        <v>9</v>
      </c>
      <c r="F100" s="183"/>
      <c r="G100" s="184"/>
      <c r="M100" s="180" t="s">
        <v>195</v>
      </c>
      <c r="O100" s="170"/>
    </row>
    <row r="101" spans="1:104" x14ac:dyDescent="0.2">
      <c r="A101" s="171">
        <v>28</v>
      </c>
      <c r="B101" s="172" t="s">
        <v>199</v>
      </c>
      <c r="C101" s="173" t="s">
        <v>200</v>
      </c>
      <c r="D101" s="174" t="s">
        <v>86</v>
      </c>
      <c r="E101" s="175">
        <v>60</v>
      </c>
      <c r="F101" s="175">
        <v>0</v>
      </c>
      <c r="G101" s="176">
        <f>E101*F101</f>
        <v>0</v>
      </c>
      <c r="O101" s="170">
        <v>2</v>
      </c>
      <c r="AA101" s="146">
        <v>1</v>
      </c>
      <c r="AB101" s="146">
        <v>9</v>
      </c>
      <c r="AC101" s="146">
        <v>9</v>
      </c>
      <c r="AZ101" s="146">
        <v>4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1</v>
      </c>
      <c r="CB101" s="177">
        <v>9</v>
      </c>
      <c r="CZ101" s="146">
        <v>0</v>
      </c>
    </row>
    <row r="102" spans="1:104" x14ac:dyDescent="0.2">
      <c r="A102" s="178"/>
      <c r="B102" s="179"/>
      <c r="C102" s="227" t="s">
        <v>201</v>
      </c>
      <c r="D102" s="228"/>
      <c r="E102" s="228"/>
      <c r="F102" s="228"/>
      <c r="G102" s="229"/>
      <c r="L102" s="180" t="s">
        <v>201</v>
      </c>
      <c r="O102" s="170">
        <v>3</v>
      </c>
    </row>
    <row r="103" spans="1:104" ht="22.5" x14ac:dyDescent="0.2">
      <c r="A103" s="171">
        <v>29</v>
      </c>
      <c r="B103" s="172" t="s">
        <v>202</v>
      </c>
      <c r="C103" s="173" t="s">
        <v>203</v>
      </c>
      <c r="D103" s="174" t="s">
        <v>86</v>
      </c>
      <c r="E103" s="175">
        <v>14</v>
      </c>
      <c r="F103" s="175">
        <v>0</v>
      </c>
      <c r="G103" s="176">
        <f>E103*F103</f>
        <v>0</v>
      </c>
      <c r="O103" s="170">
        <v>2</v>
      </c>
      <c r="AA103" s="146">
        <v>1</v>
      </c>
      <c r="AB103" s="146">
        <v>9</v>
      </c>
      <c r="AC103" s="146">
        <v>9</v>
      </c>
      <c r="AZ103" s="146">
        <v>4</v>
      </c>
      <c r="BA103" s="146">
        <f>IF(AZ103=1,G103,0)</f>
        <v>0</v>
      </c>
      <c r="BB103" s="146">
        <f>IF(AZ103=2,G103,0)</f>
        <v>0</v>
      </c>
      <c r="BC103" s="146">
        <f>IF(AZ103=3,G103,0)</f>
        <v>0</v>
      </c>
      <c r="BD103" s="146">
        <f>IF(AZ103=4,G103,0)</f>
        <v>0</v>
      </c>
      <c r="BE103" s="146">
        <f>IF(AZ103=5,G103,0)</f>
        <v>0</v>
      </c>
      <c r="CA103" s="177">
        <v>1</v>
      </c>
      <c r="CB103" s="177">
        <v>9</v>
      </c>
      <c r="CZ103" s="146">
        <v>1.0000000000000001E-5</v>
      </c>
    </row>
    <row r="104" spans="1:104" x14ac:dyDescent="0.2">
      <c r="A104" s="178"/>
      <c r="B104" s="179"/>
      <c r="C104" s="227" t="s">
        <v>204</v>
      </c>
      <c r="D104" s="228"/>
      <c r="E104" s="228"/>
      <c r="F104" s="228"/>
      <c r="G104" s="229"/>
      <c r="L104" s="180" t="s">
        <v>204</v>
      </c>
      <c r="O104" s="170">
        <v>3</v>
      </c>
    </row>
    <row r="105" spans="1:104" x14ac:dyDescent="0.2">
      <c r="A105" s="178"/>
      <c r="B105" s="181"/>
      <c r="C105" s="225" t="s">
        <v>205</v>
      </c>
      <c r="D105" s="226"/>
      <c r="E105" s="182">
        <v>6</v>
      </c>
      <c r="F105" s="183"/>
      <c r="G105" s="184"/>
      <c r="M105" s="180" t="s">
        <v>205</v>
      </c>
      <c r="O105" s="170"/>
    </row>
    <row r="106" spans="1:104" x14ac:dyDescent="0.2">
      <c r="A106" s="178"/>
      <c r="B106" s="181"/>
      <c r="C106" s="225" t="s">
        <v>206</v>
      </c>
      <c r="D106" s="226"/>
      <c r="E106" s="182">
        <v>5</v>
      </c>
      <c r="F106" s="183"/>
      <c r="G106" s="184"/>
      <c r="M106" s="180" t="s">
        <v>206</v>
      </c>
      <c r="O106" s="170"/>
    </row>
    <row r="107" spans="1:104" x14ac:dyDescent="0.2">
      <c r="A107" s="178"/>
      <c r="B107" s="181"/>
      <c r="C107" s="225" t="s">
        <v>207</v>
      </c>
      <c r="D107" s="226"/>
      <c r="E107" s="182">
        <v>3</v>
      </c>
      <c r="F107" s="183"/>
      <c r="G107" s="184"/>
      <c r="M107" s="180" t="s">
        <v>207</v>
      </c>
      <c r="O107" s="170"/>
    </row>
    <row r="108" spans="1:104" ht="22.5" x14ac:dyDescent="0.2">
      <c r="A108" s="171">
        <v>30</v>
      </c>
      <c r="B108" s="172" t="s">
        <v>208</v>
      </c>
      <c r="C108" s="173" t="s">
        <v>209</v>
      </c>
      <c r="D108" s="174" t="s">
        <v>86</v>
      </c>
      <c r="E108" s="175">
        <v>15</v>
      </c>
      <c r="F108" s="175">
        <v>0</v>
      </c>
      <c r="G108" s="176">
        <f>E108*F108</f>
        <v>0</v>
      </c>
      <c r="O108" s="170">
        <v>2</v>
      </c>
      <c r="AA108" s="146">
        <v>1</v>
      </c>
      <c r="AB108" s="146">
        <v>9</v>
      </c>
      <c r="AC108" s="146">
        <v>9</v>
      </c>
      <c r="AZ108" s="146">
        <v>4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7">
        <v>1</v>
      </c>
      <c r="CB108" s="177">
        <v>9</v>
      </c>
      <c r="CZ108" s="146">
        <v>4.0000000000000003E-5</v>
      </c>
    </row>
    <row r="109" spans="1:104" x14ac:dyDescent="0.2">
      <c r="A109" s="178"/>
      <c r="B109" s="179"/>
      <c r="C109" s="227" t="s">
        <v>204</v>
      </c>
      <c r="D109" s="228"/>
      <c r="E109" s="228"/>
      <c r="F109" s="228"/>
      <c r="G109" s="229"/>
      <c r="L109" s="180" t="s">
        <v>204</v>
      </c>
      <c r="O109" s="170">
        <v>3</v>
      </c>
    </row>
    <row r="110" spans="1:104" x14ac:dyDescent="0.2">
      <c r="A110" s="178"/>
      <c r="B110" s="181"/>
      <c r="C110" s="225" t="s">
        <v>210</v>
      </c>
      <c r="D110" s="226"/>
      <c r="E110" s="182">
        <v>7</v>
      </c>
      <c r="F110" s="183"/>
      <c r="G110" s="184"/>
      <c r="M110" s="180" t="s">
        <v>210</v>
      </c>
      <c r="O110" s="170"/>
    </row>
    <row r="111" spans="1:104" x14ac:dyDescent="0.2">
      <c r="A111" s="178"/>
      <c r="B111" s="181"/>
      <c r="C111" s="225" t="s">
        <v>206</v>
      </c>
      <c r="D111" s="226"/>
      <c r="E111" s="182">
        <v>5</v>
      </c>
      <c r="F111" s="183"/>
      <c r="G111" s="184"/>
      <c r="M111" s="180" t="s">
        <v>206</v>
      </c>
      <c r="O111" s="170"/>
    </row>
    <row r="112" spans="1:104" x14ac:dyDescent="0.2">
      <c r="A112" s="178"/>
      <c r="B112" s="181"/>
      <c r="C112" s="225" t="s">
        <v>207</v>
      </c>
      <c r="D112" s="226"/>
      <c r="E112" s="182">
        <v>3</v>
      </c>
      <c r="F112" s="183"/>
      <c r="G112" s="184"/>
      <c r="M112" s="180" t="s">
        <v>207</v>
      </c>
      <c r="O112" s="170"/>
    </row>
    <row r="113" spans="1:104" ht="22.5" x14ac:dyDescent="0.2">
      <c r="A113" s="171">
        <v>31</v>
      </c>
      <c r="B113" s="172" t="s">
        <v>211</v>
      </c>
      <c r="C113" s="173" t="s">
        <v>212</v>
      </c>
      <c r="D113" s="174" t="s">
        <v>86</v>
      </c>
      <c r="E113" s="175">
        <v>10</v>
      </c>
      <c r="F113" s="175">
        <v>0</v>
      </c>
      <c r="G113" s="176">
        <f>E113*F113</f>
        <v>0</v>
      </c>
      <c r="O113" s="170">
        <v>2</v>
      </c>
      <c r="AA113" s="146">
        <v>1</v>
      </c>
      <c r="AB113" s="146">
        <v>9</v>
      </c>
      <c r="AC113" s="146">
        <v>9</v>
      </c>
      <c r="AZ113" s="146">
        <v>4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1</v>
      </c>
      <c r="CB113" s="177">
        <v>9</v>
      </c>
      <c r="CZ113" s="146">
        <v>4.0000000000000003E-5</v>
      </c>
    </row>
    <row r="114" spans="1:104" x14ac:dyDescent="0.2">
      <c r="A114" s="178"/>
      <c r="B114" s="179"/>
      <c r="C114" s="227" t="s">
        <v>204</v>
      </c>
      <c r="D114" s="228"/>
      <c r="E114" s="228"/>
      <c r="F114" s="228"/>
      <c r="G114" s="229"/>
      <c r="L114" s="180" t="s">
        <v>204</v>
      </c>
      <c r="O114" s="170">
        <v>3</v>
      </c>
    </row>
    <row r="115" spans="1:104" x14ac:dyDescent="0.2">
      <c r="A115" s="178"/>
      <c r="B115" s="181"/>
      <c r="C115" s="225" t="s">
        <v>213</v>
      </c>
      <c r="D115" s="226"/>
      <c r="E115" s="182">
        <v>5</v>
      </c>
      <c r="F115" s="183"/>
      <c r="G115" s="184"/>
      <c r="M115" s="180" t="s">
        <v>213</v>
      </c>
      <c r="O115" s="170"/>
    </row>
    <row r="116" spans="1:104" x14ac:dyDescent="0.2">
      <c r="A116" s="178"/>
      <c r="B116" s="181"/>
      <c r="C116" s="225" t="s">
        <v>214</v>
      </c>
      <c r="D116" s="226"/>
      <c r="E116" s="182">
        <v>4</v>
      </c>
      <c r="F116" s="183"/>
      <c r="G116" s="184"/>
      <c r="M116" s="180" t="s">
        <v>214</v>
      </c>
      <c r="O116" s="170"/>
    </row>
    <row r="117" spans="1:104" x14ac:dyDescent="0.2">
      <c r="A117" s="178"/>
      <c r="B117" s="181"/>
      <c r="C117" s="225" t="s">
        <v>215</v>
      </c>
      <c r="D117" s="226"/>
      <c r="E117" s="182">
        <v>1</v>
      </c>
      <c r="F117" s="183"/>
      <c r="G117" s="184"/>
      <c r="M117" s="180" t="s">
        <v>215</v>
      </c>
      <c r="O117" s="170"/>
    </row>
    <row r="118" spans="1:104" ht="22.5" x14ac:dyDescent="0.2">
      <c r="A118" s="171">
        <v>32</v>
      </c>
      <c r="B118" s="172" t="s">
        <v>216</v>
      </c>
      <c r="C118" s="173" t="s">
        <v>217</v>
      </c>
      <c r="D118" s="174" t="s">
        <v>86</v>
      </c>
      <c r="E118" s="175">
        <v>4</v>
      </c>
      <c r="F118" s="175">
        <v>0</v>
      </c>
      <c r="G118" s="176">
        <f>E118*F118</f>
        <v>0</v>
      </c>
      <c r="O118" s="170">
        <v>2</v>
      </c>
      <c r="AA118" s="146">
        <v>1</v>
      </c>
      <c r="AB118" s="146">
        <v>9</v>
      </c>
      <c r="AC118" s="146">
        <v>9</v>
      </c>
      <c r="AZ118" s="146">
        <v>4</v>
      </c>
      <c r="BA118" s="146">
        <f>IF(AZ118=1,G118,0)</f>
        <v>0</v>
      </c>
      <c r="BB118" s="146">
        <f>IF(AZ118=2,G118,0)</f>
        <v>0</v>
      </c>
      <c r="BC118" s="146">
        <f>IF(AZ118=3,G118,0)</f>
        <v>0</v>
      </c>
      <c r="BD118" s="146">
        <f>IF(AZ118=4,G118,0)</f>
        <v>0</v>
      </c>
      <c r="BE118" s="146">
        <f>IF(AZ118=5,G118,0)</f>
        <v>0</v>
      </c>
      <c r="CA118" s="177">
        <v>1</v>
      </c>
      <c r="CB118" s="177">
        <v>9</v>
      </c>
      <c r="CZ118" s="146">
        <v>4.0000000000000003E-5</v>
      </c>
    </row>
    <row r="119" spans="1:104" x14ac:dyDescent="0.2">
      <c r="A119" s="178"/>
      <c r="B119" s="179"/>
      <c r="C119" s="227" t="s">
        <v>204</v>
      </c>
      <c r="D119" s="228"/>
      <c r="E119" s="228"/>
      <c r="F119" s="228"/>
      <c r="G119" s="229"/>
      <c r="L119" s="180" t="s">
        <v>204</v>
      </c>
      <c r="O119" s="170">
        <v>3</v>
      </c>
    </row>
    <row r="120" spans="1:104" x14ac:dyDescent="0.2">
      <c r="A120" s="178"/>
      <c r="B120" s="181"/>
      <c r="C120" s="225" t="s">
        <v>178</v>
      </c>
      <c r="D120" s="226"/>
      <c r="E120" s="182">
        <v>2</v>
      </c>
      <c r="F120" s="183"/>
      <c r="G120" s="184"/>
      <c r="M120" s="180" t="s">
        <v>178</v>
      </c>
      <c r="O120" s="170"/>
    </row>
    <row r="121" spans="1:104" x14ac:dyDescent="0.2">
      <c r="A121" s="178"/>
      <c r="B121" s="181"/>
      <c r="C121" s="225" t="s">
        <v>218</v>
      </c>
      <c r="D121" s="226"/>
      <c r="E121" s="182">
        <v>1</v>
      </c>
      <c r="F121" s="183"/>
      <c r="G121" s="184"/>
      <c r="M121" s="180" t="s">
        <v>218</v>
      </c>
      <c r="O121" s="170"/>
    </row>
    <row r="122" spans="1:104" x14ac:dyDescent="0.2">
      <c r="A122" s="178"/>
      <c r="B122" s="181"/>
      <c r="C122" s="225" t="s">
        <v>215</v>
      </c>
      <c r="D122" s="226"/>
      <c r="E122" s="182">
        <v>1</v>
      </c>
      <c r="F122" s="183"/>
      <c r="G122" s="184"/>
      <c r="M122" s="180" t="s">
        <v>215</v>
      </c>
      <c r="O122" s="170"/>
    </row>
    <row r="123" spans="1:104" ht="22.5" x14ac:dyDescent="0.2">
      <c r="A123" s="171">
        <v>33</v>
      </c>
      <c r="B123" s="172" t="s">
        <v>219</v>
      </c>
      <c r="C123" s="173" t="s">
        <v>220</v>
      </c>
      <c r="D123" s="174" t="s">
        <v>86</v>
      </c>
      <c r="E123" s="175">
        <v>9</v>
      </c>
      <c r="F123" s="175">
        <v>0</v>
      </c>
      <c r="G123" s="176">
        <f>E123*F123</f>
        <v>0</v>
      </c>
      <c r="O123" s="170">
        <v>2</v>
      </c>
      <c r="AA123" s="146">
        <v>1</v>
      </c>
      <c r="AB123" s="146">
        <v>9</v>
      </c>
      <c r="AC123" s="146">
        <v>9</v>
      </c>
      <c r="AZ123" s="146">
        <v>4</v>
      </c>
      <c r="BA123" s="146">
        <f>IF(AZ123=1,G123,0)</f>
        <v>0</v>
      </c>
      <c r="BB123" s="146">
        <f>IF(AZ123=2,G123,0)</f>
        <v>0</v>
      </c>
      <c r="BC123" s="146">
        <f>IF(AZ123=3,G123,0)</f>
        <v>0</v>
      </c>
      <c r="BD123" s="146">
        <f>IF(AZ123=4,G123,0)</f>
        <v>0</v>
      </c>
      <c r="BE123" s="146">
        <f>IF(AZ123=5,G123,0)</f>
        <v>0</v>
      </c>
      <c r="CA123" s="177">
        <v>1</v>
      </c>
      <c r="CB123" s="177">
        <v>9</v>
      </c>
      <c r="CZ123" s="146">
        <v>4.0000000000000003E-5</v>
      </c>
    </row>
    <row r="124" spans="1:104" x14ac:dyDescent="0.2">
      <c r="A124" s="178"/>
      <c r="B124" s="181"/>
      <c r="C124" s="225" t="s">
        <v>183</v>
      </c>
      <c r="D124" s="226"/>
      <c r="E124" s="182">
        <v>8</v>
      </c>
      <c r="F124" s="183"/>
      <c r="G124" s="184"/>
      <c r="M124" s="180" t="s">
        <v>183</v>
      </c>
      <c r="O124" s="170"/>
    </row>
    <row r="125" spans="1:104" x14ac:dyDescent="0.2">
      <c r="A125" s="178"/>
      <c r="B125" s="181"/>
      <c r="C125" s="225" t="s">
        <v>221</v>
      </c>
      <c r="D125" s="226"/>
      <c r="E125" s="182">
        <v>1</v>
      </c>
      <c r="F125" s="183"/>
      <c r="G125" s="184"/>
      <c r="M125" s="180" t="s">
        <v>221</v>
      </c>
      <c r="O125" s="170"/>
    </row>
    <row r="126" spans="1:104" ht="22.5" x14ac:dyDescent="0.2">
      <c r="A126" s="171">
        <v>34</v>
      </c>
      <c r="B126" s="172" t="s">
        <v>222</v>
      </c>
      <c r="C126" s="173" t="s">
        <v>223</v>
      </c>
      <c r="D126" s="174" t="s">
        <v>86</v>
      </c>
      <c r="E126" s="175">
        <v>1</v>
      </c>
      <c r="F126" s="175">
        <v>0</v>
      </c>
      <c r="G126" s="176">
        <f>E126*F126</f>
        <v>0</v>
      </c>
      <c r="O126" s="170">
        <v>2</v>
      </c>
      <c r="AA126" s="146">
        <v>1</v>
      </c>
      <c r="AB126" s="146">
        <v>9</v>
      </c>
      <c r="AC126" s="146">
        <v>9</v>
      </c>
      <c r="AZ126" s="146">
        <v>4</v>
      </c>
      <c r="BA126" s="146">
        <f>IF(AZ126=1,G126,0)</f>
        <v>0</v>
      </c>
      <c r="BB126" s="146">
        <f>IF(AZ126=2,G126,0)</f>
        <v>0</v>
      </c>
      <c r="BC126" s="146">
        <f>IF(AZ126=3,G126,0)</f>
        <v>0</v>
      </c>
      <c r="BD126" s="146">
        <f>IF(AZ126=4,G126,0)</f>
        <v>0</v>
      </c>
      <c r="BE126" s="146">
        <f>IF(AZ126=5,G126,0)</f>
        <v>0</v>
      </c>
      <c r="CA126" s="177">
        <v>1</v>
      </c>
      <c r="CB126" s="177">
        <v>9</v>
      </c>
      <c r="CZ126" s="146">
        <v>4.0000000000000003E-5</v>
      </c>
    </row>
    <row r="127" spans="1:104" x14ac:dyDescent="0.2">
      <c r="A127" s="178"/>
      <c r="B127" s="179"/>
      <c r="C127" s="227" t="s">
        <v>224</v>
      </c>
      <c r="D127" s="228"/>
      <c r="E127" s="228"/>
      <c r="F127" s="228"/>
      <c r="G127" s="229"/>
      <c r="L127" s="180" t="s">
        <v>224</v>
      </c>
      <c r="O127" s="170">
        <v>3</v>
      </c>
    </row>
    <row r="128" spans="1:104" ht="22.5" x14ac:dyDescent="0.2">
      <c r="A128" s="171">
        <v>35</v>
      </c>
      <c r="B128" s="172" t="s">
        <v>225</v>
      </c>
      <c r="C128" s="173" t="s">
        <v>226</v>
      </c>
      <c r="D128" s="174" t="s">
        <v>86</v>
      </c>
      <c r="E128" s="175">
        <v>4</v>
      </c>
      <c r="F128" s="175">
        <v>0</v>
      </c>
      <c r="G128" s="176">
        <f>E128*F128</f>
        <v>0</v>
      </c>
      <c r="O128" s="170">
        <v>2</v>
      </c>
      <c r="AA128" s="146">
        <v>1</v>
      </c>
      <c r="AB128" s="146">
        <v>9</v>
      </c>
      <c r="AC128" s="146">
        <v>9</v>
      </c>
      <c r="AZ128" s="146">
        <v>4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7">
        <v>1</v>
      </c>
      <c r="CB128" s="177">
        <v>9</v>
      </c>
      <c r="CZ128" s="146">
        <v>4.0000000000000003E-5</v>
      </c>
    </row>
    <row r="129" spans="1:104" x14ac:dyDescent="0.2">
      <c r="A129" s="178"/>
      <c r="B129" s="179"/>
      <c r="C129" s="227" t="s">
        <v>227</v>
      </c>
      <c r="D129" s="228"/>
      <c r="E129" s="228"/>
      <c r="F129" s="228"/>
      <c r="G129" s="229"/>
      <c r="L129" s="180" t="s">
        <v>227</v>
      </c>
      <c r="O129" s="170">
        <v>3</v>
      </c>
    </row>
    <row r="130" spans="1:104" ht="22.5" x14ac:dyDescent="0.2">
      <c r="A130" s="171">
        <v>36</v>
      </c>
      <c r="B130" s="172" t="s">
        <v>228</v>
      </c>
      <c r="C130" s="173" t="s">
        <v>229</v>
      </c>
      <c r="D130" s="174" t="s">
        <v>86</v>
      </c>
      <c r="E130" s="175">
        <v>7</v>
      </c>
      <c r="F130" s="175">
        <v>0</v>
      </c>
      <c r="G130" s="176">
        <f>E130*F130</f>
        <v>0</v>
      </c>
      <c r="O130" s="170">
        <v>2</v>
      </c>
      <c r="AA130" s="146">
        <v>1</v>
      </c>
      <c r="AB130" s="146">
        <v>9</v>
      </c>
      <c r="AC130" s="146">
        <v>9</v>
      </c>
      <c r="AZ130" s="146">
        <v>4</v>
      </c>
      <c r="BA130" s="146">
        <f>IF(AZ130=1,G130,0)</f>
        <v>0</v>
      </c>
      <c r="BB130" s="146">
        <f>IF(AZ130=2,G130,0)</f>
        <v>0</v>
      </c>
      <c r="BC130" s="146">
        <f>IF(AZ130=3,G130,0)</f>
        <v>0</v>
      </c>
      <c r="BD130" s="146">
        <f>IF(AZ130=4,G130,0)</f>
        <v>0</v>
      </c>
      <c r="BE130" s="146">
        <f>IF(AZ130=5,G130,0)</f>
        <v>0</v>
      </c>
      <c r="CA130" s="177">
        <v>1</v>
      </c>
      <c r="CB130" s="177">
        <v>9</v>
      </c>
      <c r="CZ130" s="146">
        <v>9.0000000000000006E-5</v>
      </c>
    </row>
    <row r="131" spans="1:104" x14ac:dyDescent="0.2">
      <c r="A131" s="178"/>
      <c r="B131" s="179"/>
      <c r="C131" s="227" t="s">
        <v>230</v>
      </c>
      <c r="D131" s="228"/>
      <c r="E131" s="228"/>
      <c r="F131" s="228"/>
      <c r="G131" s="229"/>
      <c r="L131" s="180" t="s">
        <v>230</v>
      </c>
      <c r="O131" s="170">
        <v>3</v>
      </c>
    </row>
    <row r="132" spans="1:104" x14ac:dyDescent="0.2">
      <c r="A132" s="178"/>
      <c r="B132" s="181"/>
      <c r="C132" s="225" t="s">
        <v>231</v>
      </c>
      <c r="D132" s="226"/>
      <c r="E132" s="182">
        <v>7</v>
      </c>
      <c r="F132" s="183"/>
      <c r="G132" s="184"/>
      <c r="M132" s="180" t="s">
        <v>231</v>
      </c>
      <c r="O132" s="170"/>
    </row>
    <row r="133" spans="1:104" ht="22.5" x14ac:dyDescent="0.2">
      <c r="A133" s="171">
        <v>37</v>
      </c>
      <c r="B133" s="172" t="s">
        <v>232</v>
      </c>
      <c r="C133" s="173" t="s">
        <v>233</v>
      </c>
      <c r="D133" s="174" t="s">
        <v>86</v>
      </c>
      <c r="E133" s="175">
        <v>2</v>
      </c>
      <c r="F133" s="175">
        <v>0</v>
      </c>
      <c r="G133" s="176">
        <f>E133*F133</f>
        <v>0</v>
      </c>
      <c r="O133" s="170">
        <v>2</v>
      </c>
      <c r="AA133" s="146">
        <v>1</v>
      </c>
      <c r="AB133" s="146">
        <v>9</v>
      </c>
      <c r="AC133" s="146">
        <v>9</v>
      </c>
      <c r="AZ133" s="146">
        <v>4</v>
      </c>
      <c r="BA133" s="146">
        <f>IF(AZ133=1,G133,0)</f>
        <v>0</v>
      </c>
      <c r="BB133" s="146">
        <f>IF(AZ133=2,G133,0)</f>
        <v>0</v>
      </c>
      <c r="BC133" s="146">
        <f>IF(AZ133=3,G133,0)</f>
        <v>0</v>
      </c>
      <c r="BD133" s="146">
        <f>IF(AZ133=4,G133,0)</f>
        <v>0</v>
      </c>
      <c r="BE133" s="146">
        <f>IF(AZ133=5,G133,0)</f>
        <v>0</v>
      </c>
      <c r="CA133" s="177">
        <v>1</v>
      </c>
      <c r="CB133" s="177">
        <v>9</v>
      </c>
      <c r="CZ133" s="146">
        <v>9.0000000000000006E-5</v>
      </c>
    </row>
    <row r="134" spans="1:104" x14ac:dyDescent="0.2">
      <c r="A134" s="178"/>
      <c r="B134" s="179"/>
      <c r="C134" s="227" t="s">
        <v>230</v>
      </c>
      <c r="D134" s="228"/>
      <c r="E134" s="228"/>
      <c r="F134" s="228"/>
      <c r="G134" s="229"/>
      <c r="L134" s="180" t="s">
        <v>230</v>
      </c>
      <c r="O134" s="170">
        <v>3</v>
      </c>
    </row>
    <row r="135" spans="1:104" x14ac:dyDescent="0.2">
      <c r="A135" s="178"/>
      <c r="B135" s="181"/>
      <c r="C135" s="225" t="s">
        <v>218</v>
      </c>
      <c r="D135" s="226"/>
      <c r="E135" s="182">
        <v>1</v>
      </c>
      <c r="F135" s="183"/>
      <c r="G135" s="184"/>
      <c r="M135" s="180" t="s">
        <v>218</v>
      </c>
      <c r="O135" s="170"/>
    </row>
    <row r="136" spans="1:104" x14ac:dyDescent="0.2">
      <c r="A136" s="178"/>
      <c r="B136" s="181"/>
      <c r="C136" s="225" t="s">
        <v>215</v>
      </c>
      <c r="D136" s="226"/>
      <c r="E136" s="182">
        <v>1</v>
      </c>
      <c r="F136" s="183"/>
      <c r="G136" s="184"/>
      <c r="M136" s="180" t="s">
        <v>215</v>
      </c>
      <c r="O136" s="170"/>
    </row>
    <row r="137" spans="1:104" ht="22.5" x14ac:dyDescent="0.2">
      <c r="A137" s="171">
        <v>38</v>
      </c>
      <c r="B137" s="172" t="s">
        <v>234</v>
      </c>
      <c r="C137" s="173" t="s">
        <v>235</v>
      </c>
      <c r="D137" s="174" t="s">
        <v>86</v>
      </c>
      <c r="E137" s="175">
        <v>74</v>
      </c>
      <c r="F137" s="175">
        <v>0</v>
      </c>
      <c r="G137" s="176">
        <f>E137*F137</f>
        <v>0</v>
      </c>
      <c r="O137" s="170">
        <v>2</v>
      </c>
      <c r="AA137" s="146">
        <v>1</v>
      </c>
      <c r="AB137" s="146">
        <v>9</v>
      </c>
      <c r="AC137" s="146">
        <v>9</v>
      </c>
      <c r="AZ137" s="146">
        <v>4</v>
      </c>
      <c r="BA137" s="146">
        <f>IF(AZ137=1,G137,0)</f>
        <v>0</v>
      </c>
      <c r="BB137" s="146">
        <f>IF(AZ137=2,G137,0)</f>
        <v>0</v>
      </c>
      <c r="BC137" s="146">
        <f>IF(AZ137=3,G137,0)</f>
        <v>0</v>
      </c>
      <c r="BD137" s="146">
        <f>IF(AZ137=4,G137,0)</f>
        <v>0</v>
      </c>
      <c r="BE137" s="146">
        <f>IF(AZ137=5,G137,0)</f>
        <v>0</v>
      </c>
      <c r="CA137" s="177">
        <v>1</v>
      </c>
      <c r="CB137" s="177">
        <v>9</v>
      </c>
      <c r="CZ137" s="146">
        <v>9.0000000000000006E-5</v>
      </c>
    </row>
    <row r="138" spans="1:104" x14ac:dyDescent="0.2">
      <c r="A138" s="178"/>
      <c r="B138" s="181"/>
      <c r="C138" s="225" t="s">
        <v>236</v>
      </c>
      <c r="D138" s="226"/>
      <c r="E138" s="182">
        <v>32</v>
      </c>
      <c r="F138" s="183"/>
      <c r="G138" s="184"/>
      <c r="M138" s="180" t="s">
        <v>236</v>
      </c>
      <c r="O138" s="170"/>
    </row>
    <row r="139" spans="1:104" x14ac:dyDescent="0.2">
      <c r="A139" s="178"/>
      <c r="B139" s="181"/>
      <c r="C139" s="225" t="s">
        <v>237</v>
      </c>
      <c r="D139" s="226"/>
      <c r="E139" s="182">
        <v>28</v>
      </c>
      <c r="F139" s="183"/>
      <c r="G139" s="184"/>
      <c r="M139" s="180" t="s">
        <v>237</v>
      </c>
      <c r="O139" s="170"/>
    </row>
    <row r="140" spans="1:104" x14ac:dyDescent="0.2">
      <c r="A140" s="178"/>
      <c r="B140" s="181"/>
      <c r="C140" s="225" t="s">
        <v>238</v>
      </c>
      <c r="D140" s="226"/>
      <c r="E140" s="182">
        <v>14</v>
      </c>
      <c r="F140" s="183"/>
      <c r="G140" s="184"/>
      <c r="M140" s="180" t="s">
        <v>238</v>
      </c>
      <c r="O140" s="170"/>
    </row>
    <row r="141" spans="1:104" ht="22.5" x14ac:dyDescent="0.2">
      <c r="A141" s="171">
        <v>39</v>
      </c>
      <c r="B141" s="172" t="s">
        <v>239</v>
      </c>
      <c r="C141" s="173" t="s">
        <v>240</v>
      </c>
      <c r="D141" s="174" t="s">
        <v>86</v>
      </c>
      <c r="E141" s="175">
        <v>60</v>
      </c>
      <c r="F141" s="175">
        <v>0</v>
      </c>
      <c r="G141" s="176">
        <f>E141*F141</f>
        <v>0</v>
      </c>
      <c r="O141" s="170">
        <v>2</v>
      </c>
      <c r="AA141" s="146">
        <v>1</v>
      </c>
      <c r="AB141" s="146">
        <v>9</v>
      </c>
      <c r="AC141" s="146">
        <v>9</v>
      </c>
      <c r="AZ141" s="146">
        <v>4</v>
      </c>
      <c r="BA141" s="146">
        <f>IF(AZ141=1,G141,0)</f>
        <v>0</v>
      </c>
      <c r="BB141" s="146">
        <f>IF(AZ141=2,G141,0)</f>
        <v>0</v>
      </c>
      <c r="BC141" s="146">
        <f>IF(AZ141=3,G141,0)</f>
        <v>0</v>
      </c>
      <c r="BD141" s="146">
        <f>IF(AZ141=4,G141,0)</f>
        <v>0</v>
      </c>
      <c r="BE141" s="146">
        <f>IF(AZ141=5,G141,0)</f>
        <v>0</v>
      </c>
      <c r="CA141" s="177">
        <v>1</v>
      </c>
      <c r="CB141" s="177">
        <v>9</v>
      </c>
      <c r="CZ141" s="146">
        <v>0</v>
      </c>
    </row>
    <row r="142" spans="1:104" x14ac:dyDescent="0.2">
      <c r="A142" s="178"/>
      <c r="B142" s="179"/>
      <c r="C142" s="227" t="s">
        <v>241</v>
      </c>
      <c r="D142" s="228"/>
      <c r="E142" s="228"/>
      <c r="F142" s="228"/>
      <c r="G142" s="229"/>
      <c r="L142" s="180" t="s">
        <v>241</v>
      </c>
      <c r="O142" s="170">
        <v>3</v>
      </c>
    </row>
    <row r="143" spans="1:104" ht="22.5" x14ac:dyDescent="0.2">
      <c r="A143" s="171">
        <v>40</v>
      </c>
      <c r="B143" s="172" t="s">
        <v>242</v>
      </c>
      <c r="C143" s="173" t="s">
        <v>243</v>
      </c>
      <c r="D143" s="174" t="s">
        <v>86</v>
      </c>
      <c r="E143" s="175">
        <v>9</v>
      </c>
      <c r="F143" s="175">
        <v>0</v>
      </c>
      <c r="G143" s="176">
        <f>E143*F143</f>
        <v>0</v>
      </c>
      <c r="O143" s="170">
        <v>2</v>
      </c>
      <c r="AA143" s="146">
        <v>1</v>
      </c>
      <c r="AB143" s="146">
        <v>9</v>
      </c>
      <c r="AC143" s="146">
        <v>9</v>
      </c>
      <c r="AZ143" s="146">
        <v>4</v>
      </c>
      <c r="BA143" s="146">
        <f>IF(AZ143=1,G143,0)</f>
        <v>0</v>
      </c>
      <c r="BB143" s="146">
        <f>IF(AZ143=2,G143,0)</f>
        <v>0</v>
      </c>
      <c r="BC143" s="146">
        <f>IF(AZ143=3,G143,0)</f>
        <v>0</v>
      </c>
      <c r="BD143" s="146">
        <f>IF(AZ143=4,G143,0)</f>
        <v>0</v>
      </c>
      <c r="BE143" s="146">
        <f>IF(AZ143=5,G143,0)</f>
        <v>0</v>
      </c>
      <c r="CA143" s="177">
        <v>1</v>
      </c>
      <c r="CB143" s="177">
        <v>9</v>
      </c>
      <c r="CZ143" s="146">
        <v>1.8000000000000001E-4</v>
      </c>
    </row>
    <row r="144" spans="1:104" x14ac:dyDescent="0.2">
      <c r="A144" s="178"/>
      <c r="B144" s="179"/>
      <c r="C144" s="227" t="s">
        <v>227</v>
      </c>
      <c r="D144" s="228"/>
      <c r="E144" s="228"/>
      <c r="F144" s="228"/>
      <c r="G144" s="229"/>
      <c r="L144" s="180" t="s">
        <v>227</v>
      </c>
      <c r="O144" s="170">
        <v>3</v>
      </c>
    </row>
    <row r="145" spans="1:104" x14ac:dyDescent="0.2">
      <c r="A145" s="171">
        <v>41</v>
      </c>
      <c r="B145" s="172" t="s">
        <v>244</v>
      </c>
      <c r="C145" s="173" t="s">
        <v>245</v>
      </c>
      <c r="D145" s="174" t="s">
        <v>86</v>
      </c>
      <c r="E145" s="175">
        <v>3</v>
      </c>
      <c r="F145" s="175">
        <v>0</v>
      </c>
      <c r="G145" s="176">
        <f>E145*F145</f>
        <v>0</v>
      </c>
      <c r="O145" s="170">
        <v>2</v>
      </c>
      <c r="AA145" s="146">
        <v>1</v>
      </c>
      <c r="AB145" s="146">
        <v>9</v>
      </c>
      <c r="AC145" s="146">
        <v>9</v>
      </c>
      <c r="AZ145" s="146">
        <v>4</v>
      </c>
      <c r="BA145" s="146">
        <f>IF(AZ145=1,G145,0)</f>
        <v>0</v>
      </c>
      <c r="BB145" s="146">
        <f>IF(AZ145=2,G145,0)</f>
        <v>0</v>
      </c>
      <c r="BC145" s="146">
        <f>IF(AZ145=3,G145,0)</f>
        <v>0</v>
      </c>
      <c r="BD145" s="146">
        <f>IF(AZ145=4,G145,0)</f>
        <v>0</v>
      </c>
      <c r="BE145" s="146">
        <f>IF(AZ145=5,G145,0)</f>
        <v>0</v>
      </c>
      <c r="CA145" s="177">
        <v>1</v>
      </c>
      <c r="CB145" s="177">
        <v>9</v>
      </c>
      <c r="CZ145" s="146">
        <v>0</v>
      </c>
    </row>
    <row r="146" spans="1:104" x14ac:dyDescent="0.2">
      <c r="A146" s="178"/>
      <c r="B146" s="179"/>
      <c r="C146" s="227" t="s">
        <v>246</v>
      </c>
      <c r="D146" s="228"/>
      <c r="E146" s="228"/>
      <c r="F146" s="228"/>
      <c r="G146" s="229"/>
      <c r="L146" s="180" t="s">
        <v>246</v>
      </c>
      <c r="O146" s="170">
        <v>3</v>
      </c>
    </row>
    <row r="147" spans="1:104" x14ac:dyDescent="0.2">
      <c r="A147" s="171">
        <v>42</v>
      </c>
      <c r="B147" s="172" t="s">
        <v>247</v>
      </c>
      <c r="C147" s="173" t="s">
        <v>248</v>
      </c>
      <c r="D147" s="174" t="s">
        <v>86</v>
      </c>
      <c r="E147" s="175">
        <v>1</v>
      </c>
      <c r="F147" s="175">
        <v>0</v>
      </c>
      <c r="G147" s="176">
        <f>E147*F147</f>
        <v>0</v>
      </c>
      <c r="O147" s="170">
        <v>2</v>
      </c>
      <c r="AA147" s="146">
        <v>1</v>
      </c>
      <c r="AB147" s="146">
        <v>9</v>
      </c>
      <c r="AC147" s="146">
        <v>9</v>
      </c>
      <c r="AZ147" s="146">
        <v>4</v>
      </c>
      <c r="BA147" s="146">
        <f>IF(AZ147=1,G147,0)</f>
        <v>0</v>
      </c>
      <c r="BB147" s="146">
        <f>IF(AZ147=2,G147,0)</f>
        <v>0</v>
      </c>
      <c r="BC147" s="146">
        <f>IF(AZ147=3,G147,0)</f>
        <v>0</v>
      </c>
      <c r="BD147" s="146">
        <f>IF(AZ147=4,G147,0)</f>
        <v>0</v>
      </c>
      <c r="BE147" s="146">
        <f>IF(AZ147=5,G147,0)</f>
        <v>0</v>
      </c>
      <c r="CA147" s="177">
        <v>1</v>
      </c>
      <c r="CB147" s="177">
        <v>9</v>
      </c>
      <c r="CZ147" s="146">
        <v>0</v>
      </c>
    </row>
    <row r="148" spans="1:104" x14ac:dyDescent="0.2">
      <c r="A148" s="178"/>
      <c r="B148" s="179"/>
      <c r="C148" s="227" t="s">
        <v>249</v>
      </c>
      <c r="D148" s="228"/>
      <c r="E148" s="228"/>
      <c r="F148" s="228"/>
      <c r="G148" s="229"/>
      <c r="L148" s="180" t="s">
        <v>249</v>
      </c>
      <c r="O148" s="170">
        <v>3</v>
      </c>
    </row>
    <row r="149" spans="1:104" x14ac:dyDescent="0.2">
      <c r="A149" s="171">
        <v>43</v>
      </c>
      <c r="B149" s="172" t="s">
        <v>250</v>
      </c>
      <c r="C149" s="173" t="s">
        <v>251</v>
      </c>
      <c r="D149" s="174" t="s">
        <v>86</v>
      </c>
      <c r="E149" s="175">
        <v>2</v>
      </c>
      <c r="F149" s="175">
        <v>0</v>
      </c>
      <c r="G149" s="176">
        <f>E149*F149</f>
        <v>0</v>
      </c>
      <c r="O149" s="170">
        <v>2</v>
      </c>
      <c r="AA149" s="146">
        <v>1</v>
      </c>
      <c r="AB149" s="146">
        <v>9</v>
      </c>
      <c r="AC149" s="146">
        <v>9</v>
      </c>
      <c r="AZ149" s="146">
        <v>4</v>
      </c>
      <c r="BA149" s="146">
        <f>IF(AZ149=1,G149,0)</f>
        <v>0</v>
      </c>
      <c r="BB149" s="146">
        <f>IF(AZ149=2,G149,0)</f>
        <v>0</v>
      </c>
      <c r="BC149" s="146">
        <f>IF(AZ149=3,G149,0)</f>
        <v>0</v>
      </c>
      <c r="BD149" s="146">
        <f>IF(AZ149=4,G149,0)</f>
        <v>0</v>
      </c>
      <c r="BE149" s="146">
        <f>IF(AZ149=5,G149,0)</f>
        <v>0</v>
      </c>
      <c r="CA149" s="177">
        <v>1</v>
      </c>
      <c r="CB149" s="177">
        <v>9</v>
      </c>
      <c r="CZ149" s="146">
        <v>0</v>
      </c>
    </row>
    <row r="150" spans="1:104" x14ac:dyDescent="0.2">
      <c r="A150" s="178"/>
      <c r="B150" s="181"/>
      <c r="C150" s="225" t="s">
        <v>252</v>
      </c>
      <c r="D150" s="226"/>
      <c r="E150" s="182">
        <v>1</v>
      </c>
      <c r="F150" s="183"/>
      <c r="G150" s="184"/>
      <c r="M150" s="180" t="s">
        <v>252</v>
      </c>
      <c r="O150" s="170"/>
    </row>
    <row r="151" spans="1:104" x14ac:dyDescent="0.2">
      <c r="A151" s="178"/>
      <c r="B151" s="181"/>
      <c r="C151" s="225" t="s">
        <v>253</v>
      </c>
      <c r="D151" s="226"/>
      <c r="E151" s="182">
        <v>1</v>
      </c>
      <c r="F151" s="183"/>
      <c r="G151" s="184"/>
      <c r="M151" s="180" t="s">
        <v>253</v>
      </c>
      <c r="O151" s="170"/>
    </row>
    <row r="152" spans="1:104" x14ac:dyDescent="0.2">
      <c r="A152" s="171">
        <v>44</v>
      </c>
      <c r="B152" s="172" t="s">
        <v>254</v>
      </c>
      <c r="C152" s="173" t="s">
        <v>255</v>
      </c>
      <c r="D152" s="174" t="s">
        <v>86</v>
      </c>
      <c r="E152" s="175">
        <v>6</v>
      </c>
      <c r="F152" s="175">
        <v>0</v>
      </c>
      <c r="G152" s="176">
        <f>E152*F152</f>
        <v>0</v>
      </c>
      <c r="O152" s="170">
        <v>2</v>
      </c>
      <c r="AA152" s="146">
        <v>1</v>
      </c>
      <c r="AB152" s="146">
        <v>9</v>
      </c>
      <c r="AC152" s="146">
        <v>9</v>
      </c>
      <c r="AZ152" s="146">
        <v>4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1</v>
      </c>
      <c r="CB152" s="177">
        <v>9</v>
      </c>
      <c r="CZ152" s="146">
        <v>0</v>
      </c>
    </row>
    <row r="153" spans="1:104" x14ac:dyDescent="0.2">
      <c r="A153" s="178"/>
      <c r="B153" s="181"/>
      <c r="C153" s="225" t="s">
        <v>256</v>
      </c>
      <c r="D153" s="226"/>
      <c r="E153" s="182">
        <v>3</v>
      </c>
      <c r="F153" s="183"/>
      <c r="G153" s="184"/>
      <c r="M153" s="180" t="s">
        <v>256</v>
      </c>
      <c r="O153" s="170"/>
    </row>
    <row r="154" spans="1:104" x14ac:dyDescent="0.2">
      <c r="A154" s="178"/>
      <c r="B154" s="181"/>
      <c r="C154" s="225" t="s">
        <v>257</v>
      </c>
      <c r="D154" s="226"/>
      <c r="E154" s="182">
        <v>3</v>
      </c>
      <c r="F154" s="183"/>
      <c r="G154" s="184"/>
      <c r="M154" s="180" t="s">
        <v>257</v>
      </c>
      <c r="O154" s="170"/>
    </row>
    <row r="155" spans="1:104" x14ac:dyDescent="0.2">
      <c r="A155" s="171">
        <v>45</v>
      </c>
      <c r="B155" s="172" t="s">
        <v>258</v>
      </c>
      <c r="C155" s="173" t="s">
        <v>259</v>
      </c>
      <c r="D155" s="174" t="s">
        <v>86</v>
      </c>
      <c r="E155" s="175">
        <v>43</v>
      </c>
      <c r="F155" s="175">
        <v>0</v>
      </c>
      <c r="G155" s="176">
        <f>E155*F155</f>
        <v>0</v>
      </c>
      <c r="O155" s="170">
        <v>2</v>
      </c>
      <c r="AA155" s="146">
        <v>1</v>
      </c>
      <c r="AB155" s="146">
        <v>9</v>
      </c>
      <c r="AC155" s="146">
        <v>9</v>
      </c>
      <c r="AZ155" s="146">
        <v>4</v>
      </c>
      <c r="BA155" s="146">
        <f>IF(AZ155=1,G155,0)</f>
        <v>0</v>
      </c>
      <c r="BB155" s="146">
        <f>IF(AZ155=2,G155,0)</f>
        <v>0</v>
      </c>
      <c r="BC155" s="146">
        <f>IF(AZ155=3,G155,0)</f>
        <v>0</v>
      </c>
      <c r="BD155" s="146">
        <f>IF(AZ155=4,G155,0)</f>
        <v>0</v>
      </c>
      <c r="BE155" s="146">
        <f>IF(AZ155=5,G155,0)</f>
        <v>0</v>
      </c>
      <c r="CA155" s="177">
        <v>1</v>
      </c>
      <c r="CB155" s="177">
        <v>9</v>
      </c>
      <c r="CZ155" s="146">
        <v>0</v>
      </c>
    </row>
    <row r="156" spans="1:104" x14ac:dyDescent="0.2">
      <c r="A156" s="178"/>
      <c r="B156" s="181"/>
      <c r="C156" s="225" t="s">
        <v>260</v>
      </c>
      <c r="D156" s="226"/>
      <c r="E156" s="182">
        <v>22</v>
      </c>
      <c r="F156" s="183"/>
      <c r="G156" s="184"/>
      <c r="M156" s="180" t="s">
        <v>260</v>
      </c>
      <c r="O156" s="170"/>
    </row>
    <row r="157" spans="1:104" x14ac:dyDescent="0.2">
      <c r="A157" s="178"/>
      <c r="B157" s="181"/>
      <c r="C157" s="225" t="s">
        <v>261</v>
      </c>
      <c r="D157" s="226"/>
      <c r="E157" s="182">
        <v>11</v>
      </c>
      <c r="F157" s="183"/>
      <c r="G157" s="184"/>
      <c r="M157" s="180" t="s">
        <v>261</v>
      </c>
      <c r="O157" s="170"/>
    </row>
    <row r="158" spans="1:104" x14ac:dyDescent="0.2">
      <c r="A158" s="178"/>
      <c r="B158" s="181"/>
      <c r="C158" s="225" t="s">
        <v>262</v>
      </c>
      <c r="D158" s="226"/>
      <c r="E158" s="182">
        <v>10</v>
      </c>
      <c r="F158" s="183"/>
      <c r="G158" s="184"/>
      <c r="M158" s="180" t="s">
        <v>262</v>
      </c>
      <c r="O158" s="170"/>
    </row>
    <row r="159" spans="1:104" x14ac:dyDescent="0.2">
      <c r="A159" s="171">
        <v>46</v>
      </c>
      <c r="B159" s="172" t="s">
        <v>263</v>
      </c>
      <c r="C159" s="173" t="s">
        <v>264</v>
      </c>
      <c r="D159" s="174" t="s">
        <v>86</v>
      </c>
      <c r="E159" s="175">
        <v>6</v>
      </c>
      <c r="F159" s="175">
        <v>0</v>
      </c>
      <c r="G159" s="176">
        <f>E159*F159</f>
        <v>0</v>
      </c>
      <c r="O159" s="170">
        <v>2</v>
      </c>
      <c r="AA159" s="146">
        <v>1</v>
      </c>
      <c r="AB159" s="146">
        <v>9</v>
      </c>
      <c r="AC159" s="146">
        <v>9</v>
      </c>
      <c r="AZ159" s="146">
        <v>4</v>
      </c>
      <c r="BA159" s="146">
        <f>IF(AZ159=1,G159,0)</f>
        <v>0</v>
      </c>
      <c r="BB159" s="146">
        <f>IF(AZ159=2,G159,0)</f>
        <v>0</v>
      </c>
      <c r="BC159" s="146">
        <f>IF(AZ159=3,G159,0)</f>
        <v>0</v>
      </c>
      <c r="BD159" s="146">
        <f>IF(AZ159=4,G159,0)</f>
        <v>0</v>
      </c>
      <c r="BE159" s="146">
        <f>IF(AZ159=5,G159,0)</f>
        <v>0</v>
      </c>
      <c r="CA159" s="177">
        <v>1</v>
      </c>
      <c r="CB159" s="177">
        <v>9</v>
      </c>
      <c r="CZ159" s="146">
        <v>0</v>
      </c>
    </row>
    <row r="160" spans="1:104" x14ac:dyDescent="0.2">
      <c r="A160" s="178"/>
      <c r="B160" s="181"/>
      <c r="C160" s="225" t="s">
        <v>265</v>
      </c>
      <c r="D160" s="226"/>
      <c r="E160" s="182">
        <v>4</v>
      </c>
      <c r="F160" s="183"/>
      <c r="G160" s="184"/>
      <c r="M160" s="180" t="s">
        <v>265</v>
      </c>
      <c r="O160" s="170"/>
    </row>
    <row r="161" spans="1:104" x14ac:dyDescent="0.2">
      <c r="A161" s="178"/>
      <c r="B161" s="181"/>
      <c r="C161" s="225" t="s">
        <v>252</v>
      </c>
      <c r="D161" s="226"/>
      <c r="E161" s="182">
        <v>1</v>
      </c>
      <c r="F161" s="183"/>
      <c r="G161" s="184"/>
      <c r="M161" s="180" t="s">
        <v>252</v>
      </c>
      <c r="O161" s="170"/>
    </row>
    <row r="162" spans="1:104" x14ac:dyDescent="0.2">
      <c r="A162" s="178"/>
      <c r="B162" s="181"/>
      <c r="C162" s="225" t="s">
        <v>253</v>
      </c>
      <c r="D162" s="226"/>
      <c r="E162" s="182">
        <v>1</v>
      </c>
      <c r="F162" s="183"/>
      <c r="G162" s="184"/>
      <c r="M162" s="180" t="s">
        <v>253</v>
      </c>
      <c r="O162" s="170"/>
    </row>
    <row r="163" spans="1:104" x14ac:dyDescent="0.2">
      <c r="A163" s="171">
        <v>47</v>
      </c>
      <c r="B163" s="172" t="s">
        <v>266</v>
      </c>
      <c r="C163" s="173" t="s">
        <v>267</v>
      </c>
      <c r="D163" s="174" t="s">
        <v>86</v>
      </c>
      <c r="E163" s="175">
        <v>4</v>
      </c>
      <c r="F163" s="175">
        <v>0</v>
      </c>
      <c r="G163" s="176">
        <f>E163*F163</f>
        <v>0</v>
      </c>
      <c r="O163" s="170">
        <v>2</v>
      </c>
      <c r="AA163" s="146">
        <v>1</v>
      </c>
      <c r="AB163" s="146">
        <v>9</v>
      </c>
      <c r="AC163" s="146">
        <v>9</v>
      </c>
      <c r="AZ163" s="146">
        <v>4</v>
      </c>
      <c r="BA163" s="146">
        <f>IF(AZ163=1,G163,0)</f>
        <v>0</v>
      </c>
      <c r="BB163" s="146">
        <f>IF(AZ163=2,G163,0)</f>
        <v>0</v>
      </c>
      <c r="BC163" s="146">
        <f>IF(AZ163=3,G163,0)</f>
        <v>0</v>
      </c>
      <c r="BD163" s="146">
        <f>IF(AZ163=4,G163,0)</f>
        <v>0</v>
      </c>
      <c r="BE163" s="146">
        <f>IF(AZ163=5,G163,0)</f>
        <v>0</v>
      </c>
      <c r="CA163" s="177">
        <v>1</v>
      </c>
      <c r="CB163" s="177">
        <v>9</v>
      </c>
      <c r="CZ163" s="146">
        <v>0</v>
      </c>
    </row>
    <row r="164" spans="1:104" x14ac:dyDescent="0.2">
      <c r="A164" s="178"/>
      <c r="B164" s="181"/>
      <c r="C164" s="225" t="s">
        <v>268</v>
      </c>
      <c r="D164" s="226"/>
      <c r="E164" s="182">
        <v>2</v>
      </c>
      <c r="F164" s="183"/>
      <c r="G164" s="184"/>
      <c r="M164" s="180" t="s">
        <v>268</v>
      </c>
      <c r="O164" s="170"/>
    </row>
    <row r="165" spans="1:104" x14ac:dyDescent="0.2">
      <c r="A165" s="178"/>
      <c r="B165" s="181"/>
      <c r="C165" s="225" t="s">
        <v>252</v>
      </c>
      <c r="D165" s="226"/>
      <c r="E165" s="182">
        <v>1</v>
      </c>
      <c r="F165" s="183"/>
      <c r="G165" s="184"/>
      <c r="M165" s="180" t="s">
        <v>252</v>
      </c>
      <c r="O165" s="170"/>
    </row>
    <row r="166" spans="1:104" x14ac:dyDescent="0.2">
      <c r="A166" s="178"/>
      <c r="B166" s="181"/>
      <c r="C166" s="225" t="s">
        <v>253</v>
      </c>
      <c r="D166" s="226"/>
      <c r="E166" s="182">
        <v>1</v>
      </c>
      <c r="F166" s="183"/>
      <c r="G166" s="184"/>
      <c r="M166" s="180" t="s">
        <v>253</v>
      </c>
      <c r="O166" s="170"/>
    </row>
    <row r="167" spans="1:104" x14ac:dyDescent="0.2">
      <c r="A167" s="171">
        <v>48</v>
      </c>
      <c r="B167" s="172" t="s">
        <v>269</v>
      </c>
      <c r="C167" s="173" t="s">
        <v>270</v>
      </c>
      <c r="D167" s="174" t="s">
        <v>86</v>
      </c>
      <c r="E167" s="175">
        <v>1</v>
      </c>
      <c r="F167" s="175">
        <v>0</v>
      </c>
      <c r="G167" s="176">
        <f>E167*F167</f>
        <v>0</v>
      </c>
      <c r="O167" s="170">
        <v>2</v>
      </c>
      <c r="AA167" s="146">
        <v>1</v>
      </c>
      <c r="AB167" s="146">
        <v>9</v>
      </c>
      <c r="AC167" s="146">
        <v>9</v>
      </c>
      <c r="AZ167" s="146">
        <v>4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7">
        <v>1</v>
      </c>
      <c r="CB167" s="177">
        <v>9</v>
      </c>
      <c r="CZ167" s="146">
        <v>0</v>
      </c>
    </row>
    <row r="168" spans="1:104" x14ac:dyDescent="0.2">
      <c r="A168" s="178"/>
      <c r="B168" s="179"/>
      <c r="C168" s="227" t="s">
        <v>271</v>
      </c>
      <c r="D168" s="228"/>
      <c r="E168" s="228"/>
      <c r="F168" s="228"/>
      <c r="G168" s="229"/>
      <c r="L168" s="180" t="s">
        <v>271</v>
      </c>
      <c r="O168" s="170">
        <v>3</v>
      </c>
    </row>
    <row r="169" spans="1:104" x14ac:dyDescent="0.2">
      <c r="A169" s="171">
        <v>49</v>
      </c>
      <c r="B169" s="172" t="s">
        <v>272</v>
      </c>
      <c r="C169" s="173" t="s">
        <v>273</v>
      </c>
      <c r="D169" s="174" t="s">
        <v>86</v>
      </c>
      <c r="E169" s="175">
        <v>1</v>
      </c>
      <c r="F169" s="175">
        <v>0</v>
      </c>
      <c r="G169" s="176">
        <f>E169*F169</f>
        <v>0</v>
      </c>
      <c r="O169" s="170">
        <v>2</v>
      </c>
      <c r="AA169" s="146">
        <v>1</v>
      </c>
      <c r="AB169" s="146">
        <v>9</v>
      </c>
      <c r="AC169" s="146">
        <v>9</v>
      </c>
      <c r="AZ169" s="146">
        <v>4</v>
      </c>
      <c r="BA169" s="146">
        <f>IF(AZ169=1,G169,0)</f>
        <v>0</v>
      </c>
      <c r="BB169" s="146">
        <f>IF(AZ169=2,G169,0)</f>
        <v>0</v>
      </c>
      <c r="BC169" s="146">
        <f>IF(AZ169=3,G169,0)</f>
        <v>0</v>
      </c>
      <c r="BD169" s="146">
        <f>IF(AZ169=4,G169,0)</f>
        <v>0</v>
      </c>
      <c r="BE169" s="146">
        <f>IF(AZ169=5,G169,0)</f>
        <v>0</v>
      </c>
      <c r="CA169" s="177">
        <v>1</v>
      </c>
      <c r="CB169" s="177">
        <v>9</v>
      </c>
      <c r="CZ169" s="146">
        <v>0</v>
      </c>
    </row>
    <row r="170" spans="1:104" x14ac:dyDescent="0.2">
      <c r="A170" s="178"/>
      <c r="B170" s="179"/>
      <c r="C170" s="227" t="s">
        <v>249</v>
      </c>
      <c r="D170" s="228"/>
      <c r="E170" s="228"/>
      <c r="F170" s="228"/>
      <c r="G170" s="229"/>
      <c r="L170" s="180" t="s">
        <v>249</v>
      </c>
      <c r="O170" s="170">
        <v>3</v>
      </c>
    </row>
    <row r="171" spans="1:104" ht="22.5" x14ac:dyDescent="0.2">
      <c r="A171" s="171">
        <v>50</v>
      </c>
      <c r="B171" s="172" t="s">
        <v>274</v>
      </c>
      <c r="C171" s="173" t="s">
        <v>275</v>
      </c>
      <c r="D171" s="174" t="s">
        <v>86</v>
      </c>
      <c r="E171" s="175">
        <v>3</v>
      </c>
      <c r="F171" s="175">
        <v>0</v>
      </c>
      <c r="G171" s="176">
        <f>E171*F171</f>
        <v>0</v>
      </c>
      <c r="O171" s="170">
        <v>2</v>
      </c>
      <c r="AA171" s="146">
        <v>1</v>
      </c>
      <c r="AB171" s="146">
        <v>9</v>
      </c>
      <c r="AC171" s="146">
        <v>9</v>
      </c>
      <c r="AZ171" s="146">
        <v>4</v>
      </c>
      <c r="BA171" s="146">
        <f>IF(AZ171=1,G171,0)</f>
        <v>0</v>
      </c>
      <c r="BB171" s="146">
        <f>IF(AZ171=2,G171,0)</f>
        <v>0</v>
      </c>
      <c r="BC171" s="146">
        <f>IF(AZ171=3,G171,0)</f>
        <v>0</v>
      </c>
      <c r="BD171" s="146">
        <f>IF(AZ171=4,G171,0)</f>
        <v>0</v>
      </c>
      <c r="BE171" s="146">
        <f>IF(AZ171=5,G171,0)</f>
        <v>0</v>
      </c>
      <c r="CA171" s="177">
        <v>1</v>
      </c>
      <c r="CB171" s="177">
        <v>9</v>
      </c>
      <c r="CZ171" s="146">
        <v>0</v>
      </c>
    </row>
    <row r="172" spans="1:104" x14ac:dyDescent="0.2">
      <c r="A172" s="178"/>
      <c r="B172" s="179"/>
      <c r="C172" s="227" t="s">
        <v>276</v>
      </c>
      <c r="D172" s="228"/>
      <c r="E172" s="228"/>
      <c r="F172" s="228"/>
      <c r="G172" s="229"/>
      <c r="L172" s="180" t="s">
        <v>276</v>
      </c>
      <c r="O172" s="170">
        <v>3</v>
      </c>
    </row>
    <row r="173" spans="1:104" x14ac:dyDescent="0.2">
      <c r="A173" s="171">
        <v>51</v>
      </c>
      <c r="B173" s="172" t="s">
        <v>277</v>
      </c>
      <c r="C173" s="173" t="s">
        <v>278</v>
      </c>
      <c r="D173" s="174" t="s">
        <v>86</v>
      </c>
      <c r="E173" s="175">
        <v>3</v>
      </c>
      <c r="F173" s="175">
        <v>0</v>
      </c>
      <c r="G173" s="176">
        <f>E173*F173</f>
        <v>0</v>
      </c>
      <c r="O173" s="170">
        <v>2</v>
      </c>
      <c r="AA173" s="146">
        <v>1</v>
      </c>
      <c r="AB173" s="146">
        <v>9</v>
      </c>
      <c r="AC173" s="146">
        <v>9</v>
      </c>
      <c r="AZ173" s="146">
        <v>4</v>
      </c>
      <c r="BA173" s="146">
        <f>IF(AZ173=1,G173,0)</f>
        <v>0</v>
      </c>
      <c r="BB173" s="146">
        <f>IF(AZ173=2,G173,0)</f>
        <v>0</v>
      </c>
      <c r="BC173" s="146">
        <f>IF(AZ173=3,G173,0)</f>
        <v>0</v>
      </c>
      <c r="BD173" s="146">
        <f>IF(AZ173=4,G173,0)</f>
        <v>0</v>
      </c>
      <c r="BE173" s="146">
        <f>IF(AZ173=5,G173,0)</f>
        <v>0</v>
      </c>
      <c r="CA173" s="177">
        <v>1</v>
      </c>
      <c r="CB173" s="177">
        <v>9</v>
      </c>
      <c r="CZ173" s="146">
        <v>0</v>
      </c>
    </row>
    <row r="174" spans="1:104" x14ac:dyDescent="0.2">
      <c r="A174" s="178"/>
      <c r="B174" s="181"/>
      <c r="C174" s="225" t="s">
        <v>279</v>
      </c>
      <c r="D174" s="226"/>
      <c r="E174" s="182">
        <v>1</v>
      </c>
      <c r="F174" s="183"/>
      <c r="G174" s="184"/>
      <c r="M174" s="180" t="s">
        <v>279</v>
      </c>
      <c r="O174" s="170"/>
    </row>
    <row r="175" spans="1:104" x14ac:dyDescent="0.2">
      <c r="A175" s="178"/>
      <c r="B175" s="181"/>
      <c r="C175" s="225" t="s">
        <v>218</v>
      </c>
      <c r="D175" s="226"/>
      <c r="E175" s="182">
        <v>1</v>
      </c>
      <c r="F175" s="183"/>
      <c r="G175" s="184"/>
      <c r="M175" s="180" t="s">
        <v>218</v>
      </c>
      <c r="O175" s="170"/>
    </row>
    <row r="176" spans="1:104" x14ac:dyDescent="0.2">
      <c r="A176" s="178"/>
      <c r="B176" s="181"/>
      <c r="C176" s="225" t="s">
        <v>215</v>
      </c>
      <c r="D176" s="226"/>
      <c r="E176" s="182">
        <v>1</v>
      </c>
      <c r="F176" s="183"/>
      <c r="G176" s="184"/>
      <c r="M176" s="180" t="s">
        <v>215</v>
      </c>
      <c r="O176" s="170"/>
    </row>
    <row r="177" spans="1:104" x14ac:dyDescent="0.2">
      <c r="A177" s="171">
        <v>52</v>
      </c>
      <c r="B177" s="172" t="s">
        <v>280</v>
      </c>
      <c r="C177" s="173" t="s">
        <v>281</v>
      </c>
      <c r="D177" s="174" t="s">
        <v>86</v>
      </c>
      <c r="E177" s="175">
        <v>80</v>
      </c>
      <c r="F177" s="175">
        <v>0</v>
      </c>
      <c r="G177" s="176">
        <f>E177*F177</f>
        <v>0</v>
      </c>
      <c r="O177" s="170">
        <v>2</v>
      </c>
      <c r="AA177" s="146">
        <v>1</v>
      </c>
      <c r="AB177" s="146">
        <v>9</v>
      </c>
      <c r="AC177" s="146">
        <v>9</v>
      </c>
      <c r="AZ177" s="146">
        <v>4</v>
      </c>
      <c r="BA177" s="146">
        <f>IF(AZ177=1,G177,0)</f>
        <v>0</v>
      </c>
      <c r="BB177" s="146">
        <f>IF(AZ177=2,G177,0)</f>
        <v>0</v>
      </c>
      <c r="BC177" s="146">
        <f>IF(AZ177=3,G177,0)</f>
        <v>0</v>
      </c>
      <c r="BD177" s="146">
        <f>IF(AZ177=4,G177,0)</f>
        <v>0</v>
      </c>
      <c r="BE177" s="146">
        <f>IF(AZ177=5,G177,0)</f>
        <v>0</v>
      </c>
      <c r="CA177" s="177">
        <v>1</v>
      </c>
      <c r="CB177" s="177">
        <v>9</v>
      </c>
      <c r="CZ177" s="146">
        <v>0</v>
      </c>
    </row>
    <row r="178" spans="1:104" x14ac:dyDescent="0.2">
      <c r="A178" s="178"/>
      <c r="B178" s="179"/>
      <c r="C178" s="227" t="s">
        <v>282</v>
      </c>
      <c r="D178" s="228"/>
      <c r="E178" s="228"/>
      <c r="F178" s="228"/>
      <c r="G178" s="229"/>
      <c r="L178" s="180" t="s">
        <v>282</v>
      </c>
      <c r="O178" s="170">
        <v>3</v>
      </c>
    </row>
    <row r="179" spans="1:104" x14ac:dyDescent="0.2">
      <c r="A179" s="171">
        <v>53</v>
      </c>
      <c r="B179" s="172" t="s">
        <v>283</v>
      </c>
      <c r="C179" s="173" t="s">
        <v>284</v>
      </c>
      <c r="D179" s="174" t="s">
        <v>86</v>
      </c>
      <c r="E179" s="175">
        <v>1</v>
      </c>
      <c r="F179" s="175">
        <v>0</v>
      </c>
      <c r="G179" s="176">
        <f>E179*F179</f>
        <v>0</v>
      </c>
      <c r="O179" s="170">
        <v>2</v>
      </c>
      <c r="AA179" s="146">
        <v>1</v>
      </c>
      <c r="AB179" s="146">
        <v>9</v>
      </c>
      <c r="AC179" s="146">
        <v>9</v>
      </c>
      <c r="AZ179" s="146">
        <v>4</v>
      </c>
      <c r="BA179" s="146">
        <f>IF(AZ179=1,G179,0)</f>
        <v>0</v>
      </c>
      <c r="BB179" s="146">
        <f>IF(AZ179=2,G179,0)</f>
        <v>0</v>
      </c>
      <c r="BC179" s="146">
        <f>IF(AZ179=3,G179,0)</f>
        <v>0</v>
      </c>
      <c r="BD179" s="146">
        <f>IF(AZ179=4,G179,0)</f>
        <v>0</v>
      </c>
      <c r="BE179" s="146">
        <f>IF(AZ179=5,G179,0)</f>
        <v>0</v>
      </c>
      <c r="CA179" s="177">
        <v>1</v>
      </c>
      <c r="CB179" s="177">
        <v>9</v>
      </c>
      <c r="CZ179" s="146">
        <v>0</v>
      </c>
    </row>
    <row r="180" spans="1:104" x14ac:dyDescent="0.2">
      <c r="A180" s="178"/>
      <c r="B180" s="179"/>
      <c r="C180" s="227" t="s">
        <v>285</v>
      </c>
      <c r="D180" s="228"/>
      <c r="E180" s="228"/>
      <c r="F180" s="228"/>
      <c r="G180" s="229"/>
      <c r="L180" s="180" t="s">
        <v>285</v>
      </c>
      <c r="O180" s="170">
        <v>3</v>
      </c>
    </row>
    <row r="181" spans="1:104" x14ac:dyDescent="0.2">
      <c r="A181" s="178"/>
      <c r="B181" s="181"/>
      <c r="C181" s="225" t="s">
        <v>218</v>
      </c>
      <c r="D181" s="226"/>
      <c r="E181" s="182">
        <v>1</v>
      </c>
      <c r="F181" s="183"/>
      <c r="G181" s="184"/>
      <c r="M181" s="180" t="s">
        <v>218</v>
      </c>
      <c r="O181" s="170"/>
    </row>
    <row r="182" spans="1:104" x14ac:dyDescent="0.2">
      <c r="A182" s="171">
        <v>54</v>
      </c>
      <c r="B182" s="172" t="s">
        <v>286</v>
      </c>
      <c r="C182" s="173" t="s">
        <v>287</v>
      </c>
      <c r="D182" s="174" t="s">
        <v>86</v>
      </c>
      <c r="E182" s="175">
        <v>5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9</v>
      </c>
      <c r="AC182" s="146">
        <v>9</v>
      </c>
      <c r="AZ182" s="146">
        <v>4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9</v>
      </c>
      <c r="CZ182" s="146">
        <v>0</v>
      </c>
    </row>
    <row r="183" spans="1:104" x14ac:dyDescent="0.2">
      <c r="A183" s="178"/>
      <c r="B183" s="179"/>
      <c r="C183" s="227" t="s">
        <v>285</v>
      </c>
      <c r="D183" s="228"/>
      <c r="E183" s="228"/>
      <c r="F183" s="228"/>
      <c r="G183" s="229"/>
      <c r="L183" s="180" t="s">
        <v>285</v>
      </c>
      <c r="O183" s="170">
        <v>3</v>
      </c>
    </row>
    <row r="184" spans="1:104" x14ac:dyDescent="0.2">
      <c r="A184" s="178"/>
      <c r="B184" s="181"/>
      <c r="C184" s="225" t="s">
        <v>288</v>
      </c>
      <c r="D184" s="226"/>
      <c r="E184" s="182">
        <v>3</v>
      </c>
      <c r="F184" s="183"/>
      <c r="G184" s="184"/>
      <c r="M184" s="180" t="s">
        <v>288</v>
      </c>
      <c r="O184" s="170"/>
    </row>
    <row r="185" spans="1:104" x14ac:dyDescent="0.2">
      <c r="A185" s="178"/>
      <c r="B185" s="181"/>
      <c r="C185" s="225" t="s">
        <v>179</v>
      </c>
      <c r="D185" s="226"/>
      <c r="E185" s="182">
        <v>2</v>
      </c>
      <c r="F185" s="183"/>
      <c r="G185" s="184"/>
      <c r="M185" s="180" t="s">
        <v>179</v>
      </c>
      <c r="O185" s="170"/>
    </row>
    <row r="186" spans="1:104" x14ac:dyDescent="0.2">
      <c r="A186" s="171">
        <v>55</v>
      </c>
      <c r="B186" s="172" t="s">
        <v>289</v>
      </c>
      <c r="C186" s="173" t="s">
        <v>290</v>
      </c>
      <c r="D186" s="174" t="s">
        <v>86</v>
      </c>
      <c r="E186" s="175">
        <v>7</v>
      </c>
      <c r="F186" s="175">
        <v>0</v>
      </c>
      <c r="G186" s="176">
        <f>E186*F186</f>
        <v>0</v>
      </c>
      <c r="O186" s="170">
        <v>2</v>
      </c>
      <c r="AA186" s="146">
        <v>1</v>
      </c>
      <c r="AB186" s="146">
        <v>9</v>
      </c>
      <c r="AC186" s="146">
        <v>9</v>
      </c>
      <c r="AZ186" s="146">
        <v>4</v>
      </c>
      <c r="BA186" s="146">
        <f>IF(AZ186=1,G186,0)</f>
        <v>0</v>
      </c>
      <c r="BB186" s="146">
        <f>IF(AZ186=2,G186,0)</f>
        <v>0</v>
      </c>
      <c r="BC186" s="146">
        <f>IF(AZ186=3,G186,0)</f>
        <v>0</v>
      </c>
      <c r="BD186" s="146">
        <f>IF(AZ186=4,G186,0)</f>
        <v>0</v>
      </c>
      <c r="BE186" s="146">
        <f>IF(AZ186=5,G186,0)</f>
        <v>0</v>
      </c>
      <c r="CA186" s="177">
        <v>1</v>
      </c>
      <c r="CB186" s="177">
        <v>9</v>
      </c>
      <c r="CZ186" s="146">
        <v>0</v>
      </c>
    </row>
    <row r="187" spans="1:104" x14ac:dyDescent="0.2">
      <c r="A187" s="178"/>
      <c r="B187" s="179"/>
      <c r="C187" s="227" t="s">
        <v>285</v>
      </c>
      <c r="D187" s="228"/>
      <c r="E187" s="228"/>
      <c r="F187" s="228"/>
      <c r="G187" s="229"/>
      <c r="L187" s="180" t="s">
        <v>285</v>
      </c>
      <c r="O187" s="170">
        <v>3</v>
      </c>
    </row>
    <row r="188" spans="1:104" x14ac:dyDescent="0.2">
      <c r="A188" s="178"/>
      <c r="B188" s="181"/>
      <c r="C188" s="225" t="s">
        <v>288</v>
      </c>
      <c r="D188" s="226"/>
      <c r="E188" s="182">
        <v>3</v>
      </c>
      <c r="F188" s="183"/>
      <c r="G188" s="184"/>
      <c r="M188" s="180" t="s">
        <v>288</v>
      </c>
      <c r="O188" s="170"/>
    </row>
    <row r="189" spans="1:104" x14ac:dyDescent="0.2">
      <c r="A189" s="178"/>
      <c r="B189" s="181"/>
      <c r="C189" s="225" t="s">
        <v>291</v>
      </c>
      <c r="D189" s="226"/>
      <c r="E189" s="182">
        <v>3</v>
      </c>
      <c r="F189" s="183"/>
      <c r="G189" s="184"/>
      <c r="M189" s="180" t="s">
        <v>291</v>
      </c>
      <c r="O189" s="170"/>
    </row>
    <row r="190" spans="1:104" x14ac:dyDescent="0.2">
      <c r="A190" s="178"/>
      <c r="B190" s="181"/>
      <c r="C190" s="225" t="s">
        <v>215</v>
      </c>
      <c r="D190" s="226"/>
      <c r="E190" s="182">
        <v>1</v>
      </c>
      <c r="F190" s="183"/>
      <c r="G190" s="184"/>
      <c r="M190" s="180" t="s">
        <v>215</v>
      </c>
      <c r="O190" s="170"/>
    </row>
    <row r="191" spans="1:104" x14ac:dyDescent="0.2">
      <c r="A191" s="171">
        <v>56</v>
      </c>
      <c r="B191" s="172" t="s">
        <v>292</v>
      </c>
      <c r="C191" s="173" t="s">
        <v>293</v>
      </c>
      <c r="D191" s="174" t="s">
        <v>86</v>
      </c>
      <c r="E191" s="175">
        <v>1</v>
      </c>
      <c r="F191" s="175">
        <v>0</v>
      </c>
      <c r="G191" s="176">
        <f>E191*F191</f>
        <v>0</v>
      </c>
      <c r="O191" s="170">
        <v>2</v>
      </c>
      <c r="AA191" s="146">
        <v>1</v>
      </c>
      <c r="AB191" s="146">
        <v>9</v>
      </c>
      <c r="AC191" s="146">
        <v>9</v>
      </c>
      <c r="AZ191" s="146">
        <v>4</v>
      </c>
      <c r="BA191" s="146">
        <f>IF(AZ191=1,G191,0)</f>
        <v>0</v>
      </c>
      <c r="BB191" s="146">
        <f>IF(AZ191=2,G191,0)</f>
        <v>0</v>
      </c>
      <c r="BC191" s="146">
        <f>IF(AZ191=3,G191,0)</f>
        <v>0</v>
      </c>
      <c r="BD191" s="146">
        <f>IF(AZ191=4,G191,0)</f>
        <v>0</v>
      </c>
      <c r="BE191" s="146">
        <f>IF(AZ191=5,G191,0)</f>
        <v>0</v>
      </c>
      <c r="CA191" s="177">
        <v>1</v>
      </c>
      <c r="CB191" s="177">
        <v>9</v>
      </c>
      <c r="CZ191" s="146">
        <v>0</v>
      </c>
    </row>
    <row r="192" spans="1:104" x14ac:dyDescent="0.2">
      <c r="A192" s="178"/>
      <c r="B192" s="179"/>
      <c r="C192" s="227" t="s">
        <v>285</v>
      </c>
      <c r="D192" s="228"/>
      <c r="E192" s="228"/>
      <c r="F192" s="228"/>
      <c r="G192" s="229"/>
      <c r="L192" s="180" t="s">
        <v>285</v>
      </c>
      <c r="O192" s="170">
        <v>3</v>
      </c>
    </row>
    <row r="193" spans="1:104" x14ac:dyDescent="0.2">
      <c r="A193" s="178"/>
      <c r="B193" s="181"/>
      <c r="C193" s="225" t="s">
        <v>279</v>
      </c>
      <c r="D193" s="226"/>
      <c r="E193" s="182">
        <v>1</v>
      </c>
      <c r="F193" s="183"/>
      <c r="G193" s="184"/>
      <c r="M193" s="180" t="s">
        <v>279</v>
      </c>
      <c r="O193" s="170"/>
    </row>
    <row r="194" spans="1:104" x14ac:dyDescent="0.2">
      <c r="A194" s="171">
        <v>57</v>
      </c>
      <c r="B194" s="172" t="s">
        <v>294</v>
      </c>
      <c r="C194" s="173" t="s">
        <v>295</v>
      </c>
      <c r="D194" s="174" t="s">
        <v>86</v>
      </c>
      <c r="E194" s="175">
        <v>6</v>
      </c>
      <c r="F194" s="175">
        <v>0</v>
      </c>
      <c r="G194" s="176">
        <f>E194*F194</f>
        <v>0</v>
      </c>
      <c r="O194" s="170">
        <v>2</v>
      </c>
      <c r="AA194" s="146">
        <v>1</v>
      </c>
      <c r="AB194" s="146">
        <v>9</v>
      </c>
      <c r="AC194" s="146">
        <v>9</v>
      </c>
      <c r="AZ194" s="146">
        <v>4</v>
      </c>
      <c r="BA194" s="146">
        <f>IF(AZ194=1,G194,0)</f>
        <v>0</v>
      </c>
      <c r="BB194" s="146">
        <f>IF(AZ194=2,G194,0)</f>
        <v>0</v>
      </c>
      <c r="BC194" s="146">
        <f>IF(AZ194=3,G194,0)</f>
        <v>0</v>
      </c>
      <c r="BD194" s="146">
        <f>IF(AZ194=4,G194,0)</f>
        <v>0</v>
      </c>
      <c r="BE194" s="146">
        <f>IF(AZ194=5,G194,0)</f>
        <v>0</v>
      </c>
      <c r="CA194" s="177">
        <v>1</v>
      </c>
      <c r="CB194" s="177">
        <v>9</v>
      </c>
      <c r="CZ194" s="146">
        <v>0</v>
      </c>
    </row>
    <row r="195" spans="1:104" x14ac:dyDescent="0.2">
      <c r="A195" s="178"/>
      <c r="B195" s="179"/>
      <c r="C195" s="227" t="s">
        <v>285</v>
      </c>
      <c r="D195" s="228"/>
      <c r="E195" s="228"/>
      <c r="F195" s="228"/>
      <c r="G195" s="229"/>
      <c r="L195" s="180" t="s">
        <v>285</v>
      </c>
      <c r="O195" s="170">
        <v>3</v>
      </c>
    </row>
    <row r="196" spans="1:104" x14ac:dyDescent="0.2">
      <c r="A196" s="178"/>
      <c r="B196" s="181"/>
      <c r="C196" s="225" t="s">
        <v>296</v>
      </c>
      <c r="D196" s="226"/>
      <c r="E196" s="182">
        <v>4</v>
      </c>
      <c r="F196" s="183"/>
      <c r="G196" s="184"/>
      <c r="M196" s="180" t="s">
        <v>296</v>
      </c>
      <c r="O196" s="170"/>
    </row>
    <row r="197" spans="1:104" x14ac:dyDescent="0.2">
      <c r="A197" s="178"/>
      <c r="B197" s="181"/>
      <c r="C197" s="225" t="s">
        <v>184</v>
      </c>
      <c r="D197" s="226"/>
      <c r="E197" s="182">
        <v>2</v>
      </c>
      <c r="F197" s="183"/>
      <c r="G197" s="184"/>
      <c r="M197" s="180" t="s">
        <v>184</v>
      </c>
      <c r="O197" s="170"/>
    </row>
    <row r="198" spans="1:104" x14ac:dyDescent="0.2">
      <c r="A198" s="171">
        <v>58</v>
      </c>
      <c r="B198" s="172" t="s">
        <v>297</v>
      </c>
      <c r="C198" s="173" t="s">
        <v>298</v>
      </c>
      <c r="D198" s="174" t="s">
        <v>86</v>
      </c>
      <c r="E198" s="175">
        <v>6</v>
      </c>
      <c r="F198" s="175">
        <v>0</v>
      </c>
      <c r="G198" s="176">
        <f>E198*F198</f>
        <v>0</v>
      </c>
      <c r="O198" s="170">
        <v>2</v>
      </c>
      <c r="AA198" s="146">
        <v>1</v>
      </c>
      <c r="AB198" s="146">
        <v>9</v>
      </c>
      <c r="AC198" s="146">
        <v>9</v>
      </c>
      <c r="AZ198" s="146">
        <v>4</v>
      </c>
      <c r="BA198" s="146">
        <f>IF(AZ198=1,G198,0)</f>
        <v>0</v>
      </c>
      <c r="BB198" s="146">
        <f>IF(AZ198=2,G198,0)</f>
        <v>0</v>
      </c>
      <c r="BC198" s="146">
        <f>IF(AZ198=3,G198,0)</f>
        <v>0</v>
      </c>
      <c r="BD198" s="146">
        <f>IF(AZ198=4,G198,0)</f>
        <v>0</v>
      </c>
      <c r="BE198" s="146">
        <f>IF(AZ198=5,G198,0)</f>
        <v>0</v>
      </c>
      <c r="CA198" s="177">
        <v>1</v>
      </c>
      <c r="CB198" s="177">
        <v>9</v>
      </c>
      <c r="CZ198" s="146">
        <v>0</v>
      </c>
    </row>
    <row r="199" spans="1:104" x14ac:dyDescent="0.2">
      <c r="A199" s="178"/>
      <c r="B199" s="179"/>
      <c r="C199" s="227" t="s">
        <v>285</v>
      </c>
      <c r="D199" s="228"/>
      <c r="E199" s="228"/>
      <c r="F199" s="228"/>
      <c r="G199" s="229"/>
      <c r="L199" s="180" t="s">
        <v>285</v>
      </c>
      <c r="O199" s="170">
        <v>3</v>
      </c>
    </row>
    <row r="200" spans="1:104" x14ac:dyDescent="0.2">
      <c r="A200" s="178"/>
      <c r="B200" s="181"/>
      <c r="C200" s="225" t="s">
        <v>288</v>
      </c>
      <c r="D200" s="226"/>
      <c r="E200" s="182">
        <v>3</v>
      </c>
      <c r="F200" s="183"/>
      <c r="G200" s="184"/>
      <c r="M200" s="180" t="s">
        <v>288</v>
      </c>
      <c r="O200" s="170"/>
    </row>
    <row r="201" spans="1:104" x14ac:dyDescent="0.2">
      <c r="A201" s="178"/>
      <c r="B201" s="181"/>
      <c r="C201" s="225" t="s">
        <v>179</v>
      </c>
      <c r="D201" s="226"/>
      <c r="E201" s="182">
        <v>2</v>
      </c>
      <c r="F201" s="183"/>
      <c r="G201" s="184"/>
      <c r="M201" s="180" t="s">
        <v>179</v>
      </c>
      <c r="O201" s="170"/>
    </row>
    <row r="202" spans="1:104" x14ac:dyDescent="0.2">
      <c r="A202" s="178"/>
      <c r="B202" s="181"/>
      <c r="C202" s="225" t="s">
        <v>279</v>
      </c>
      <c r="D202" s="226"/>
      <c r="E202" s="182">
        <v>1</v>
      </c>
      <c r="F202" s="183"/>
      <c r="G202" s="184"/>
      <c r="M202" s="180" t="s">
        <v>279</v>
      </c>
      <c r="O202" s="170"/>
    </row>
    <row r="203" spans="1:104" x14ac:dyDescent="0.2">
      <c r="A203" s="171">
        <v>59</v>
      </c>
      <c r="B203" s="172" t="s">
        <v>299</v>
      </c>
      <c r="C203" s="173" t="s">
        <v>300</v>
      </c>
      <c r="D203" s="174" t="s">
        <v>86</v>
      </c>
      <c r="E203" s="175">
        <v>20</v>
      </c>
      <c r="F203" s="175">
        <v>0</v>
      </c>
      <c r="G203" s="176">
        <f>E203*F203</f>
        <v>0</v>
      </c>
      <c r="O203" s="170">
        <v>2</v>
      </c>
      <c r="AA203" s="146">
        <v>1</v>
      </c>
      <c r="AB203" s="146">
        <v>9</v>
      </c>
      <c r="AC203" s="146">
        <v>9</v>
      </c>
      <c r="AZ203" s="146">
        <v>4</v>
      </c>
      <c r="BA203" s="146">
        <f>IF(AZ203=1,G203,0)</f>
        <v>0</v>
      </c>
      <c r="BB203" s="146">
        <f>IF(AZ203=2,G203,0)</f>
        <v>0</v>
      </c>
      <c r="BC203" s="146">
        <f>IF(AZ203=3,G203,0)</f>
        <v>0</v>
      </c>
      <c r="BD203" s="146">
        <f>IF(AZ203=4,G203,0)</f>
        <v>0</v>
      </c>
      <c r="BE203" s="146">
        <f>IF(AZ203=5,G203,0)</f>
        <v>0</v>
      </c>
      <c r="CA203" s="177">
        <v>1</v>
      </c>
      <c r="CB203" s="177">
        <v>9</v>
      </c>
      <c r="CZ203" s="146">
        <v>0</v>
      </c>
    </row>
    <row r="204" spans="1:104" x14ac:dyDescent="0.2">
      <c r="A204" s="178"/>
      <c r="B204" s="179"/>
      <c r="C204" s="227" t="s">
        <v>285</v>
      </c>
      <c r="D204" s="228"/>
      <c r="E204" s="228"/>
      <c r="F204" s="228"/>
      <c r="G204" s="229"/>
      <c r="L204" s="180" t="s">
        <v>285</v>
      </c>
      <c r="O204" s="170">
        <v>3</v>
      </c>
    </row>
    <row r="205" spans="1:104" x14ac:dyDescent="0.2">
      <c r="A205" s="178"/>
      <c r="B205" s="181"/>
      <c r="C205" s="225" t="s">
        <v>301</v>
      </c>
      <c r="D205" s="226"/>
      <c r="E205" s="182">
        <v>19</v>
      </c>
      <c r="F205" s="183"/>
      <c r="G205" s="184"/>
      <c r="M205" s="180" t="s">
        <v>301</v>
      </c>
      <c r="O205" s="170"/>
    </row>
    <row r="206" spans="1:104" x14ac:dyDescent="0.2">
      <c r="A206" s="178"/>
      <c r="B206" s="181"/>
      <c r="C206" s="225" t="s">
        <v>279</v>
      </c>
      <c r="D206" s="226"/>
      <c r="E206" s="182">
        <v>1</v>
      </c>
      <c r="F206" s="183"/>
      <c r="G206" s="184"/>
      <c r="M206" s="180" t="s">
        <v>279</v>
      </c>
      <c r="O206" s="170"/>
    </row>
    <row r="207" spans="1:104" x14ac:dyDescent="0.2">
      <c r="A207" s="171">
        <v>60</v>
      </c>
      <c r="B207" s="172" t="s">
        <v>302</v>
      </c>
      <c r="C207" s="173" t="s">
        <v>303</v>
      </c>
      <c r="D207" s="174" t="s">
        <v>86</v>
      </c>
      <c r="E207" s="175">
        <v>17</v>
      </c>
      <c r="F207" s="175">
        <v>0</v>
      </c>
      <c r="G207" s="176">
        <f>E207*F207</f>
        <v>0</v>
      </c>
      <c r="O207" s="170">
        <v>2</v>
      </c>
      <c r="AA207" s="146">
        <v>1</v>
      </c>
      <c r="AB207" s="146">
        <v>9</v>
      </c>
      <c r="AC207" s="146">
        <v>9</v>
      </c>
      <c r="AZ207" s="146">
        <v>4</v>
      </c>
      <c r="BA207" s="146">
        <f>IF(AZ207=1,G207,0)</f>
        <v>0</v>
      </c>
      <c r="BB207" s="146">
        <f>IF(AZ207=2,G207,0)</f>
        <v>0</v>
      </c>
      <c r="BC207" s="146">
        <f>IF(AZ207=3,G207,0)</f>
        <v>0</v>
      </c>
      <c r="BD207" s="146">
        <f>IF(AZ207=4,G207,0)</f>
        <v>0</v>
      </c>
      <c r="BE207" s="146">
        <f>IF(AZ207=5,G207,0)</f>
        <v>0</v>
      </c>
      <c r="CA207" s="177">
        <v>1</v>
      </c>
      <c r="CB207" s="177">
        <v>9</v>
      </c>
      <c r="CZ207" s="146">
        <v>0</v>
      </c>
    </row>
    <row r="208" spans="1:104" x14ac:dyDescent="0.2">
      <c r="A208" s="178"/>
      <c r="B208" s="179"/>
      <c r="C208" s="227" t="s">
        <v>285</v>
      </c>
      <c r="D208" s="228"/>
      <c r="E208" s="228"/>
      <c r="F208" s="228"/>
      <c r="G208" s="229"/>
      <c r="L208" s="180" t="s">
        <v>285</v>
      </c>
      <c r="O208" s="170">
        <v>3</v>
      </c>
    </row>
    <row r="209" spans="1:104" x14ac:dyDescent="0.2">
      <c r="A209" s="178"/>
      <c r="B209" s="181"/>
      <c r="C209" s="225" t="s">
        <v>213</v>
      </c>
      <c r="D209" s="226"/>
      <c r="E209" s="182">
        <v>5</v>
      </c>
      <c r="F209" s="183"/>
      <c r="G209" s="184"/>
      <c r="M209" s="180" t="s">
        <v>213</v>
      </c>
      <c r="O209" s="170"/>
    </row>
    <row r="210" spans="1:104" x14ac:dyDescent="0.2">
      <c r="A210" s="178"/>
      <c r="B210" s="181"/>
      <c r="C210" s="225" t="s">
        <v>206</v>
      </c>
      <c r="D210" s="226"/>
      <c r="E210" s="182">
        <v>5</v>
      </c>
      <c r="F210" s="183"/>
      <c r="G210" s="184"/>
      <c r="M210" s="180" t="s">
        <v>206</v>
      </c>
      <c r="O210" s="170"/>
    </row>
    <row r="211" spans="1:104" x14ac:dyDescent="0.2">
      <c r="A211" s="178"/>
      <c r="B211" s="181"/>
      <c r="C211" s="225" t="s">
        <v>304</v>
      </c>
      <c r="D211" s="226"/>
      <c r="E211" s="182">
        <v>7</v>
      </c>
      <c r="F211" s="183"/>
      <c r="G211" s="184"/>
      <c r="M211" s="180" t="s">
        <v>304</v>
      </c>
      <c r="O211" s="170"/>
    </row>
    <row r="212" spans="1:104" x14ac:dyDescent="0.2">
      <c r="A212" s="171">
        <v>61</v>
      </c>
      <c r="B212" s="172" t="s">
        <v>305</v>
      </c>
      <c r="C212" s="173" t="s">
        <v>306</v>
      </c>
      <c r="D212" s="174" t="s">
        <v>86</v>
      </c>
      <c r="E212" s="175">
        <v>5</v>
      </c>
      <c r="F212" s="175">
        <v>0</v>
      </c>
      <c r="G212" s="176">
        <f>E212*F212</f>
        <v>0</v>
      </c>
      <c r="O212" s="170">
        <v>2</v>
      </c>
      <c r="AA212" s="146">
        <v>1</v>
      </c>
      <c r="AB212" s="146">
        <v>9</v>
      </c>
      <c r="AC212" s="146">
        <v>9</v>
      </c>
      <c r="AZ212" s="146">
        <v>4</v>
      </c>
      <c r="BA212" s="146">
        <f>IF(AZ212=1,G212,0)</f>
        <v>0</v>
      </c>
      <c r="BB212" s="146">
        <f>IF(AZ212=2,G212,0)</f>
        <v>0</v>
      </c>
      <c r="BC212" s="146">
        <f>IF(AZ212=3,G212,0)</f>
        <v>0</v>
      </c>
      <c r="BD212" s="146">
        <f>IF(AZ212=4,G212,0)</f>
        <v>0</v>
      </c>
      <c r="BE212" s="146">
        <f>IF(AZ212=5,G212,0)</f>
        <v>0</v>
      </c>
      <c r="CA212" s="177">
        <v>1</v>
      </c>
      <c r="CB212" s="177">
        <v>9</v>
      </c>
      <c r="CZ212" s="146">
        <v>0</v>
      </c>
    </row>
    <row r="213" spans="1:104" x14ac:dyDescent="0.2">
      <c r="A213" s="178"/>
      <c r="B213" s="179"/>
      <c r="C213" s="227" t="s">
        <v>285</v>
      </c>
      <c r="D213" s="228"/>
      <c r="E213" s="228"/>
      <c r="F213" s="228"/>
      <c r="G213" s="229"/>
      <c r="L213" s="180" t="s">
        <v>285</v>
      </c>
      <c r="O213" s="170">
        <v>3</v>
      </c>
    </row>
    <row r="214" spans="1:104" x14ac:dyDescent="0.2">
      <c r="A214" s="178"/>
      <c r="B214" s="181"/>
      <c r="C214" s="225" t="s">
        <v>288</v>
      </c>
      <c r="D214" s="226"/>
      <c r="E214" s="182">
        <v>3</v>
      </c>
      <c r="F214" s="183"/>
      <c r="G214" s="184"/>
      <c r="M214" s="180" t="s">
        <v>288</v>
      </c>
      <c r="O214" s="170"/>
    </row>
    <row r="215" spans="1:104" x14ac:dyDescent="0.2">
      <c r="A215" s="178"/>
      <c r="B215" s="181"/>
      <c r="C215" s="225" t="s">
        <v>179</v>
      </c>
      <c r="D215" s="226"/>
      <c r="E215" s="182">
        <v>2</v>
      </c>
      <c r="F215" s="183"/>
      <c r="G215" s="184"/>
      <c r="M215" s="180" t="s">
        <v>179</v>
      </c>
      <c r="O215" s="170"/>
    </row>
    <row r="216" spans="1:104" x14ac:dyDescent="0.2">
      <c r="A216" s="171">
        <v>62</v>
      </c>
      <c r="B216" s="172" t="s">
        <v>307</v>
      </c>
      <c r="C216" s="173" t="s">
        <v>308</v>
      </c>
      <c r="D216" s="174" t="s">
        <v>86</v>
      </c>
      <c r="E216" s="175">
        <v>26</v>
      </c>
      <c r="F216" s="175">
        <v>0</v>
      </c>
      <c r="G216" s="176">
        <f>E216*F216</f>
        <v>0</v>
      </c>
      <c r="O216" s="170">
        <v>2</v>
      </c>
      <c r="AA216" s="146">
        <v>1</v>
      </c>
      <c r="AB216" s="146">
        <v>9</v>
      </c>
      <c r="AC216" s="146">
        <v>9</v>
      </c>
      <c r="AZ216" s="146">
        <v>4</v>
      </c>
      <c r="BA216" s="146">
        <f>IF(AZ216=1,G216,0)</f>
        <v>0</v>
      </c>
      <c r="BB216" s="146">
        <f>IF(AZ216=2,G216,0)</f>
        <v>0</v>
      </c>
      <c r="BC216" s="146">
        <f>IF(AZ216=3,G216,0)</f>
        <v>0</v>
      </c>
      <c r="BD216" s="146">
        <f>IF(AZ216=4,G216,0)</f>
        <v>0</v>
      </c>
      <c r="BE216" s="146">
        <f>IF(AZ216=5,G216,0)</f>
        <v>0</v>
      </c>
      <c r="CA216" s="177">
        <v>1</v>
      </c>
      <c r="CB216" s="177">
        <v>9</v>
      </c>
      <c r="CZ216" s="146">
        <v>0</v>
      </c>
    </row>
    <row r="217" spans="1:104" x14ac:dyDescent="0.2">
      <c r="A217" s="178"/>
      <c r="B217" s="179"/>
      <c r="C217" s="227" t="s">
        <v>285</v>
      </c>
      <c r="D217" s="228"/>
      <c r="E217" s="228"/>
      <c r="F217" s="228"/>
      <c r="G217" s="229"/>
      <c r="L217" s="180" t="s">
        <v>285</v>
      </c>
      <c r="O217" s="170">
        <v>3</v>
      </c>
    </row>
    <row r="218" spans="1:104" x14ac:dyDescent="0.2">
      <c r="A218" s="178"/>
      <c r="B218" s="181"/>
      <c r="C218" s="225" t="s">
        <v>134</v>
      </c>
      <c r="D218" s="226"/>
      <c r="E218" s="182">
        <v>10</v>
      </c>
      <c r="F218" s="183"/>
      <c r="G218" s="184"/>
      <c r="M218" s="180" t="s">
        <v>134</v>
      </c>
      <c r="O218" s="170"/>
    </row>
    <row r="219" spans="1:104" x14ac:dyDescent="0.2">
      <c r="A219" s="178"/>
      <c r="B219" s="181"/>
      <c r="C219" s="225" t="s">
        <v>135</v>
      </c>
      <c r="D219" s="226"/>
      <c r="E219" s="182">
        <v>10</v>
      </c>
      <c r="F219" s="183"/>
      <c r="G219" s="184"/>
      <c r="M219" s="180" t="s">
        <v>135</v>
      </c>
      <c r="O219" s="170"/>
    </row>
    <row r="220" spans="1:104" x14ac:dyDescent="0.2">
      <c r="A220" s="178"/>
      <c r="B220" s="181"/>
      <c r="C220" s="225" t="s">
        <v>309</v>
      </c>
      <c r="D220" s="226"/>
      <c r="E220" s="182">
        <v>6</v>
      </c>
      <c r="F220" s="183"/>
      <c r="G220" s="184"/>
      <c r="M220" s="180" t="s">
        <v>309</v>
      </c>
      <c r="O220" s="170"/>
    </row>
    <row r="221" spans="1:104" x14ac:dyDescent="0.2">
      <c r="A221" s="171">
        <v>63</v>
      </c>
      <c r="B221" s="172" t="s">
        <v>310</v>
      </c>
      <c r="C221" s="173" t="s">
        <v>311</v>
      </c>
      <c r="D221" s="174" t="s">
        <v>86</v>
      </c>
      <c r="E221" s="175">
        <v>22</v>
      </c>
      <c r="F221" s="175">
        <v>0</v>
      </c>
      <c r="G221" s="176">
        <f>E221*F221</f>
        <v>0</v>
      </c>
      <c r="O221" s="170">
        <v>2</v>
      </c>
      <c r="AA221" s="146">
        <v>1</v>
      </c>
      <c r="AB221" s="146">
        <v>9</v>
      </c>
      <c r="AC221" s="146">
        <v>9</v>
      </c>
      <c r="AZ221" s="146">
        <v>4</v>
      </c>
      <c r="BA221" s="146">
        <f>IF(AZ221=1,G221,0)</f>
        <v>0</v>
      </c>
      <c r="BB221" s="146">
        <f>IF(AZ221=2,G221,0)</f>
        <v>0</v>
      </c>
      <c r="BC221" s="146">
        <f>IF(AZ221=3,G221,0)</f>
        <v>0</v>
      </c>
      <c r="BD221" s="146">
        <f>IF(AZ221=4,G221,0)</f>
        <v>0</v>
      </c>
      <c r="BE221" s="146">
        <f>IF(AZ221=5,G221,0)</f>
        <v>0</v>
      </c>
      <c r="CA221" s="177">
        <v>1</v>
      </c>
      <c r="CB221" s="177">
        <v>9</v>
      </c>
      <c r="CZ221" s="146">
        <v>0</v>
      </c>
    </row>
    <row r="222" spans="1:104" x14ac:dyDescent="0.2">
      <c r="A222" s="178"/>
      <c r="B222" s="179"/>
      <c r="C222" s="227" t="s">
        <v>285</v>
      </c>
      <c r="D222" s="228"/>
      <c r="E222" s="228"/>
      <c r="F222" s="228"/>
      <c r="G222" s="229"/>
      <c r="L222" s="180" t="s">
        <v>285</v>
      </c>
      <c r="O222" s="170">
        <v>3</v>
      </c>
    </row>
    <row r="223" spans="1:104" x14ac:dyDescent="0.2">
      <c r="A223" s="178"/>
      <c r="B223" s="181"/>
      <c r="C223" s="225" t="s">
        <v>312</v>
      </c>
      <c r="D223" s="226"/>
      <c r="E223" s="182">
        <v>8</v>
      </c>
      <c r="F223" s="183"/>
      <c r="G223" s="184"/>
      <c r="M223" s="180" t="s">
        <v>312</v>
      </c>
      <c r="O223" s="170"/>
    </row>
    <row r="224" spans="1:104" x14ac:dyDescent="0.2">
      <c r="A224" s="178"/>
      <c r="B224" s="181"/>
      <c r="C224" s="225" t="s">
        <v>129</v>
      </c>
      <c r="D224" s="226"/>
      <c r="E224" s="182">
        <v>12</v>
      </c>
      <c r="F224" s="183"/>
      <c r="G224" s="184"/>
      <c r="M224" s="180" t="s">
        <v>129</v>
      </c>
      <c r="O224" s="170"/>
    </row>
    <row r="225" spans="1:104" x14ac:dyDescent="0.2">
      <c r="A225" s="178"/>
      <c r="B225" s="181"/>
      <c r="C225" s="225" t="s">
        <v>180</v>
      </c>
      <c r="D225" s="226"/>
      <c r="E225" s="182">
        <v>2</v>
      </c>
      <c r="F225" s="183"/>
      <c r="G225" s="184"/>
      <c r="M225" s="180" t="s">
        <v>180</v>
      </c>
      <c r="O225" s="170"/>
    </row>
    <row r="226" spans="1:104" x14ac:dyDescent="0.2">
      <c r="A226" s="171">
        <v>64</v>
      </c>
      <c r="B226" s="172" t="s">
        <v>313</v>
      </c>
      <c r="C226" s="173" t="s">
        <v>314</v>
      </c>
      <c r="D226" s="174" t="s">
        <v>86</v>
      </c>
      <c r="E226" s="175">
        <v>1</v>
      </c>
      <c r="F226" s="175">
        <v>0</v>
      </c>
      <c r="G226" s="176">
        <f>E226*F226</f>
        <v>0</v>
      </c>
      <c r="O226" s="170">
        <v>2</v>
      </c>
      <c r="AA226" s="146">
        <v>1</v>
      </c>
      <c r="AB226" s="146">
        <v>9</v>
      </c>
      <c r="AC226" s="146">
        <v>9</v>
      </c>
      <c r="AZ226" s="146">
        <v>4</v>
      </c>
      <c r="BA226" s="146">
        <f>IF(AZ226=1,G226,0)</f>
        <v>0</v>
      </c>
      <c r="BB226" s="146">
        <f>IF(AZ226=2,G226,0)</f>
        <v>0</v>
      </c>
      <c r="BC226" s="146">
        <f>IF(AZ226=3,G226,0)</f>
        <v>0</v>
      </c>
      <c r="BD226" s="146">
        <f>IF(AZ226=4,G226,0)</f>
        <v>0</v>
      </c>
      <c r="BE226" s="146">
        <f>IF(AZ226=5,G226,0)</f>
        <v>0</v>
      </c>
      <c r="CA226" s="177">
        <v>1</v>
      </c>
      <c r="CB226" s="177">
        <v>9</v>
      </c>
      <c r="CZ226" s="146">
        <v>0</v>
      </c>
    </row>
    <row r="227" spans="1:104" x14ac:dyDescent="0.2">
      <c r="A227" s="178"/>
      <c r="B227" s="179"/>
      <c r="C227" s="227" t="s">
        <v>285</v>
      </c>
      <c r="D227" s="228"/>
      <c r="E227" s="228"/>
      <c r="F227" s="228"/>
      <c r="G227" s="229"/>
      <c r="L227" s="180" t="s">
        <v>285</v>
      </c>
      <c r="O227" s="170">
        <v>3</v>
      </c>
    </row>
    <row r="228" spans="1:104" x14ac:dyDescent="0.2">
      <c r="A228" s="178"/>
      <c r="B228" s="181"/>
      <c r="C228" s="225" t="s">
        <v>279</v>
      </c>
      <c r="D228" s="226"/>
      <c r="E228" s="182">
        <v>1</v>
      </c>
      <c r="F228" s="183"/>
      <c r="G228" s="184"/>
      <c r="M228" s="180" t="s">
        <v>279</v>
      </c>
      <c r="O228" s="170"/>
    </row>
    <row r="229" spans="1:104" ht="22.5" x14ac:dyDescent="0.2">
      <c r="A229" s="171">
        <v>65</v>
      </c>
      <c r="B229" s="172" t="s">
        <v>315</v>
      </c>
      <c r="C229" s="173" t="s">
        <v>316</v>
      </c>
      <c r="D229" s="174" t="s">
        <v>118</v>
      </c>
      <c r="E229" s="175">
        <v>80</v>
      </c>
      <c r="F229" s="175">
        <v>0</v>
      </c>
      <c r="G229" s="176">
        <f>E229*F229</f>
        <v>0</v>
      </c>
      <c r="O229" s="170">
        <v>2</v>
      </c>
      <c r="AA229" s="146">
        <v>1</v>
      </c>
      <c r="AB229" s="146">
        <v>9</v>
      </c>
      <c r="AC229" s="146">
        <v>9</v>
      </c>
      <c r="AZ229" s="146">
        <v>4</v>
      </c>
      <c r="BA229" s="146">
        <f>IF(AZ229=1,G229,0)</f>
        <v>0</v>
      </c>
      <c r="BB229" s="146">
        <f>IF(AZ229=2,G229,0)</f>
        <v>0</v>
      </c>
      <c r="BC229" s="146">
        <f>IF(AZ229=3,G229,0)</f>
        <v>0</v>
      </c>
      <c r="BD229" s="146">
        <f>IF(AZ229=4,G229,0)</f>
        <v>0</v>
      </c>
      <c r="BE229" s="146">
        <f>IF(AZ229=5,G229,0)</f>
        <v>0</v>
      </c>
      <c r="CA229" s="177">
        <v>1</v>
      </c>
      <c r="CB229" s="177">
        <v>9</v>
      </c>
      <c r="CZ229" s="146">
        <v>1.0000000000000001E-5</v>
      </c>
    </row>
    <row r="230" spans="1:104" x14ac:dyDescent="0.2">
      <c r="A230" s="178"/>
      <c r="B230" s="181"/>
      <c r="C230" s="225" t="s">
        <v>317</v>
      </c>
      <c r="D230" s="226"/>
      <c r="E230" s="182">
        <v>20</v>
      </c>
      <c r="F230" s="183"/>
      <c r="G230" s="184"/>
      <c r="M230" s="180" t="s">
        <v>317</v>
      </c>
      <c r="O230" s="170"/>
    </row>
    <row r="231" spans="1:104" x14ac:dyDescent="0.2">
      <c r="A231" s="178"/>
      <c r="B231" s="181"/>
      <c r="C231" s="225" t="s">
        <v>139</v>
      </c>
      <c r="D231" s="226"/>
      <c r="E231" s="182">
        <v>20</v>
      </c>
      <c r="F231" s="183"/>
      <c r="G231" s="184"/>
      <c r="M231" s="180" t="s">
        <v>139</v>
      </c>
      <c r="O231" s="170"/>
    </row>
    <row r="232" spans="1:104" x14ac:dyDescent="0.2">
      <c r="A232" s="178"/>
      <c r="B232" s="181"/>
      <c r="C232" s="225" t="s">
        <v>140</v>
      </c>
      <c r="D232" s="226"/>
      <c r="E232" s="182">
        <v>20</v>
      </c>
      <c r="F232" s="183"/>
      <c r="G232" s="184"/>
      <c r="M232" s="180" t="s">
        <v>140</v>
      </c>
      <c r="O232" s="170"/>
    </row>
    <row r="233" spans="1:104" x14ac:dyDescent="0.2">
      <c r="A233" s="178"/>
      <c r="B233" s="181"/>
      <c r="C233" s="225" t="s">
        <v>318</v>
      </c>
      <c r="D233" s="226"/>
      <c r="E233" s="182">
        <v>20</v>
      </c>
      <c r="F233" s="183"/>
      <c r="G233" s="184"/>
      <c r="M233" s="180" t="s">
        <v>318</v>
      </c>
      <c r="O233" s="170"/>
    </row>
    <row r="234" spans="1:104" ht="22.5" x14ac:dyDescent="0.2">
      <c r="A234" s="171">
        <v>66</v>
      </c>
      <c r="B234" s="172" t="s">
        <v>319</v>
      </c>
      <c r="C234" s="173" t="s">
        <v>320</v>
      </c>
      <c r="D234" s="174" t="s">
        <v>118</v>
      </c>
      <c r="E234" s="175">
        <v>50</v>
      </c>
      <c r="F234" s="175">
        <v>0</v>
      </c>
      <c r="G234" s="176">
        <f>E234*F234</f>
        <v>0</v>
      </c>
      <c r="O234" s="170">
        <v>2</v>
      </c>
      <c r="AA234" s="146">
        <v>1</v>
      </c>
      <c r="AB234" s="146">
        <v>9</v>
      </c>
      <c r="AC234" s="146">
        <v>9</v>
      </c>
      <c r="AZ234" s="146">
        <v>4</v>
      </c>
      <c r="BA234" s="146">
        <f>IF(AZ234=1,G234,0)</f>
        <v>0</v>
      </c>
      <c r="BB234" s="146">
        <f>IF(AZ234=2,G234,0)</f>
        <v>0</v>
      </c>
      <c r="BC234" s="146">
        <f>IF(AZ234=3,G234,0)</f>
        <v>0</v>
      </c>
      <c r="BD234" s="146">
        <f>IF(AZ234=4,G234,0)</f>
        <v>0</v>
      </c>
      <c r="BE234" s="146">
        <f>IF(AZ234=5,G234,0)</f>
        <v>0</v>
      </c>
      <c r="CA234" s="177">
        <v>1</v>
      </c>
      <c r="CB234" s="177">
        <v>9</v>
      </c>
      <c r="CZ234" s="146">
        <v>4.0000000000000003E-5</v>
      </c>
    </row>
    <row r="235" spans="1:104" ht="22.5" x14ac:dyDescent="0.2">
      <c r="A235" s="171">
        <v>67</v>
      </c>
      <c r="B235" s="172" t="s">
        <v>321</v>
      </c>
      <c r="C235" s="173" t="s">
        <v>322</v>
      </c>
      <c r="D235" s="174" t="s">
        <v>118</v>
      </c>
      <c r="E235" s="175">
        <v>100</v>
      </c>
      <c r="F235" s="175">
        <v>0</v>
      </c>
      <c r="G235" s="176">
        <f>E235*F235</f>
        <v>0</v>
      </c>
      <c r="O235" s="170">
        <v>2</v>
      </c>
      <c r="AA235" s="146">
        <v>1</v>
      </c>
      <c r="AB235" s="146">
        <v>9</v>
      </c>
      <c r="AC235" s="146">
        <v>9</v>
      </c>
      <c r="AZ235" s="146">
        <v>4</v>
      </c>
      <c r="BA235" s="146">
        <f>IF(AZ235=1,G235,0)</f>
        <v>0</v>
      </c>
      <c r="BB235" s="146">
        <f>IF(AZ235=2,G235,0)</f>
        <v>0</v>
      </c>
      <c r="BC235" s="146">
        <f>IF(AZ235=3,G235,0)</f>
        <v>0</v>
      </c>
      <c r="BD235" s="146">
        <f>IF(AZ235=4,G235,0)</f>
        <v>0</v>
      </c>
      <c r="BE235" s="146">
        <f>IF(AZ235=5,G235,0)</f>
        <v>0</v>
      </c>
      <c r="CA235" s="177">
        <v>1</v>
      </c>
      <c r="CB235" s="177">
        <v>9</v>
      </c>
      <c r="CZ235" s="146">
        <v>2.7999999999999998E-4</v>
      </c>
    </row>
    <row r="236" spans="1:104" x14ac:dyDescent="0.2">
      <c r="A236" s="178"/>
      <c r="B236" s="181"/>
      <c r="C236" s="225" t="s">
        <v>165</v>
      </c>
      <c r="D236" s="226"/>
      <c r="E236" s="182">
        <v>70</v>
      </c>
      <c r="F236" s="183"/>
      <c r="G236" s="184"/>
      <c r="M236" s="180" t="s">
        <v>165</v>
      </c>
      <c r="O236" s="170"/>
    </row>
    <row r="237" spans="1:104" x14ac:dyDescent="0.2">
      <c r="A237" s="178"/>
      <c r="B237" s="181"/>
      <c r="C237" s="225" t="s">
        <v>134</v>
      </c>
      <c r="D237" s="226"/>
      <c r="E237" s="182">
        <v>10</v>
      </c>
      <c r="F237" s="183"/>
      <c r="G237" s="184"/>
      <c r="M237" s="180" t="s">
        <v>134</v>
      </c>
      <c r="O237" s="170"/>
    </row>
    <row r="238" spans="1:104" x14ac:dyDescent="0.2">
      <c r="A238" s="178"/>
      <c r="B238" s="181"/>
      <c r="C238" s="225" t="s">
        <v>135</v>
      </c>
      <c r="D238" s="226"/>
      <c r="E238" s="182">
        <v>10</v>
      </c>
      <c r="F238" s="183"/>
      <c r="G238" s="184"/>
      <c r="M238" s="180" t="s">
        <v>135</v>
      </c>
      <c r="O238" s="170"/>
    </row>
    <row r="239" spans="1:104" x14ac:dyDescent="0.2">
      <c r="A239" s="178"/>
      <c r="B239" s="181"/>
      <c r="C239" s="225" t="s">
        <v>136</v>
      </c>
      <c r="D239" s="226"/>
      <c r="E239" s="182">
        <v>10</v>
      </c>
      <c r="F239" s="183"/>
      <c r="G239" s="184"/>
      <c r="M239" s="180" t="s">
        <v>136</v>
      </c>
      <c r="O239" s="170"/>
    </row>
    <row r="240" spans="1:104" ht="22.5" x14ac:dyDescent="0.2">
      <c r="A240" s="171">
        <v>68</v>
      </c>
      <c r="B240" s="172" t="s">
        <v>323</v>
      </c>
      <c r="C240" s="173" t="s">
        <v>324</v>
      </c>
      <c r="D240" s="174" t="s">
        <v>86</v>
      </c>
      <c r="E240" s="175">
        <v>20</v>
      </c>
      <c r="F240" s="175">
        <v>0</v>
      </c>
      <c r="G240" s="176">
        <f>E240*F240</f>
        <v>0</v>
      </c>
      <c r="O240" s="170">
        <v>2</v>
      </c>
      <c r="AA240" s="146">
        <v>1</v>
      </c>
      <c r="AB240" s="146">
        <v>9</v>
      </c>
      <c r="AC240" s="146">
        <v>9</v>
      </c>
      <c r="AZ240" s="146">
        <v>4</v>
      </c>
      <c r="BA240" s="146">
        <f>IF(AZ240=1,G240,0)</f>
        <v>0</v>
      </c>
      <c r="BB240" s="146">
        <f>IF(AZ240=2,G240,0)</f>
        <v>0</v>
      </c>
      <c r="BC240" s="146">
        <f>IF(AZ240=3,G240,0)</f>
        <v>0</v>
      </c>
      <c r="BD240" s="146">
        <f>IF(AZ240=4,G240,0)</f>
        <v>0</v>
      </c>
      <c r="BE240" s="146">
        <f>IF(AZ240=5,G240,0)</f>
        <v>0</v>
      </c>
      <c r="CA240" s="177">
        <v>1</v>
      </c>
      <c r="CB240" s="177">
        <v>9</v>
      </c>
      <c r="CZ240" s="146">
        <v>2.5000000000000001E-4</v>
      </c>
    </row>
    <row r="241" spans="1:104" x14ac:dyDescent="0.2">
      <c r="A241" s="178"/>
      <c r="B241" s="181"/>
      <c r="C241" s="225" t="s">
        <v>183</v>
      </c>
      <c r="D241" s="226"/>
      <c r="E241" s="182">
        <v>8</v>
      </c>
      <c r="F241" s="183"/>
      <c r="G241" s="184"/>
      <c r="M241" s="180" t="s">
        <v>183</v>
      </c>
      <c r="O241" s="170"/>
    </row>
    <row r="242" spans="1:104" x14ac:dyDescent="0.2">
      <c r="A242" s="178"/>
      <c r="B242" s="181"/>
      <c r="C242" s="225" t="s">
        <v>325</v>
      </c>
      <c r="D242" s="226"/>
      <c r="E242" s="182">
        <v>4</v>
      </c>
      <c r="F242" s="183"/>
      <c r="G242" s="184"/>
      <c r="M242" s="180" t="s">
        <v>325</v>
      </c>
      <c r="O242" s="170"/>
    </row>
    <row r="243" spans="1:104" x14ac:dyDescent="0.2">
      <c r="A243" s="178"/>
      <c r="B243" s="181"/>
      <c r="C243" s="225" t="s">
        <v>214</v>
      </c>
      <c r="D243" s="226"/>
      <c r="E243" s="182">
        <v>4</v>
      </c>
      <c r="F243" s="183"/>
      <c r="G243" s="184"/>
      <c r="M243" s="180" t="s">
        <v>214</v>
      </c>
      <c r="O243" s="170"/>
    </row>
    <row r="244" spans="1:104" x14ac:dyDescent="0.2">
      <c r="A244" s="178"/>
      <c r="B244" s="181"/>
      <c r="C244" s="225" t="s">
        <v>326</v>
      </c>
      <c r="D244" s="226"/>
      <c r="E244" s="182">
        <v>4</v>
      </c>
      <c r="F244" s="183"/>
      <c r="G244" s="184"/>
      <c r="M244" s="180" t="s">
        <v>326</v>
      </c>
      <c r="O244" s="170"/>
    </row>
    <row r="245" spans="1:104" x14ac:dyDescent="0.2">
      <c r="A245" s="171">
        <v>69</v>
      </c>
      <c r="B245" s="172" t="s">
        <v>327</v>
      </c>
      <c r="C245" s="173" t="s">
        <v>328</v>
      </c>
      <c r="D245" s="174" t="s">
        <v>86</v>
      </c>
      <c r="E245" s="175">
        <v>1</v>
      </c>
      <c r="F245" s="175">
        <v>0</v>
      </c>
      <c r="G245" s="176">
        <f>E245*F245</f>
        <v>0</v>
      </c>
      <c r="O245" s="170">
        <v>2</v>
      </c>
      <c r="AA245" s="146">
        <v>1</v>
      </c>
      <c r="AB245" s="146">
        <v>9</v>
      </c>
      <c r="AC245" s="146">
        <v>9</v>
      </c>
      <c r="AZ245" s="146">
        <v>4</v>
      </c>
      <c r="BA245" s="146">
        <f>IF(AZ245=1,G245,0)</f>
        <v>0</v>
      </c>
      <c r="BB245" s="146">
        <f>IF(AZ245=2,G245,0)</f>
        <v>0</v>
      </c>
      <c r="BC245" s="146">
        <f>IF(AZ245=3,G245,0)</f>
        <v>0</v>
      </c>
      <c r="BD245" s="146">
        <f>IF(AZ245=4,G245,0)</f>
        <v>0</v>
      </c>
      <c r="BE245" s="146">
        <f>IF(AZ245=5,G245,0)</f>
        <v>0</v>
      </c>
      <c r="CA245" s="177">
        <v>1</v>
      </c>
      <c r="CB245" s="177">
        <v>9</v>
      </c>
      <c r="CZ245" s="146">
        <v>0</v>
      </c>
    </row>
    <row r="246" spans="1:104" ht="22.5" x14ac:dyDescent="0.2">
      <c r="A246" s="171">
        <v>70</v>
      </c>
      <c r="B246" s="172" t="s">
        <v>329</v>
      </c>
      <c r="C246" s="173" t="s">
        <v>330</v>
      </c>
      <c r="D246" s="174" t="s">
        <v>118</v>
      </c>
      <c r="E246" s="175">
        <v>880</v>
      </c>
      <c r="F246" s="175">
        <v>0</v>
      </c>
      <c r="G246" s="176">
        <f>E246*F246</f>
        <v>0</v>
      </c>
      <c r="O246" s="170">
        <v>2</v>
      </c>
      <c r="AA246" s="146">
        <v>1</v>
      </c>
      <c r="AB246" s="146">
        <v>9</v>
      </c>
      <c r="AC246" s="146">
        <v>9</v>
      </c>
      <c r="AZ246" s="146">
        <v>4</v>
      </c>
      <c r="BA246" s="146">
        <f>IF(AZ246=1,G246,0)</f>
        <v>0</v>
      </c>
      <c r="BB246" s="146">
        <f>IF(AZ246=2,G246,0)</f>
        <v>0</v>
      </c>
      <c r="BC246" s="146">
        <f>IF(AZ246=3,G246,0)</f>
        <v>0</v>
      </c>
      <c r="BD246" s="146">
        <f>IF(AZ246=4,G246,0)</f>
        <v>0</v>
      </c>
      <c r="BE246" s="146">
        <f>IF(AZ246=5,G246,0)</f>
        <v>0</v>
      </c>
      <c r="CA246" s="177">
        <v>1</v>
      </c>
      <c r="CB246" s="177">
        <v>9</v>
      </c>
      <c r="CZ246" s="146">
        <v>1.7000000000000001E-4</v>
      </c>
    </row>
    <row r="247" spans="1:104" x14ac:dyDescent="0.2">
      <c r="A247" s="178"/>
      <c r="B247" s="179"/>
      <c r="C247" s="227" t="s">
        <v>331</v>
      </c>
      <c r="D247" s="228"/>
      <c r="E247" s="228"/>
      <c r="F247" s="228"/>
      <c r="G247" s="229"/>
      <c r="L247" s="180" t="s">
        <v>331</v>
      </c>
      <c r="O247" s="170">
        <v>3</v>
      </c>
    </row>
    <row r="248" spans="1:104" x14ac:dyDescent="0.2">
      <c r="A248" s="178"/>
      <c r="B248" s="181"/>
      <c r="C248" s="225" t="s">
        <v>332</v>
      </c>
      <c r="D248" s="226"/>
      <c r="E248" s="182">
        <v>190</v>
      </c>
      <c r="F248" s="183"/>
      <c r="G248" s="184"/>
      <c r="M248" s="180" t="s">
        <v>332</v>
      </c>
      <c r="O248" s="170"/>
    </row>
    <row r="249" spans="1:104" x14ac:dyDescent="0.2">
      <c r="A249" s="178"/>
      <c r="B249" s="181"/>
      <c r="C249" s="225" t="s">
        <v>333</v>
      </c>
      <c r="D249" s="226"/>
      <c r="E249" s="182">
        <v>250</v>
      </c>
      <c r="F249" s="183"/>
      <c r="G249" s="184"/>
      <c r="M249" s="180" t="s">
        <v>333</v>
      </c>
      <c r="O249" s="170"/>
    </row>
    <row r="250" spans="1:104" x14ac:dyDescent="0.2">
      <c r="A250" s="178"/>
      <c r="B250" s="181"/>
      <c r="C250" s="225" t="s">
        <v>334</v>
      </c>
      <c r="D250" s="226"/>
      <c r="E250" s="182">
        <v>240</v>
      </c>
      <c r="F250" s="183"/>
      <c r="G250" s="184"/>
      <c r="M250" s="180" t="s">
        <v>334</v>
      </c>
      <c r="O250" s="170"/>
    </row>
    <row r="251" spans="1:104" x14ac:dyDescent="0.2">
      <c r="A251" s="178"/>
      <c r="B251" s="181"/>
      <c r="C251" s="225" t="s">
        <v>335</v>
      </c>
      <c r="D251" s="226"/>
      <c r="E251" s="182">
        <v>200</v>
      </c>
      <c r="F251" s="183"/>
      <c r="G251" s="184"/>
      <c r="M251" s="180" t="s">
        <v>335</v>
      </c>
      <c r="O251" s="170"/>
    </row>
    <row r="252" spans="1:104" ht="22.5" x14ac:dyDescent="0.2">
      <c r="A252" s="171">
        <v>71</v>
      </c>
      <c r="B252" s="172" t="s">
        <v>336</v>
      </c>
      <c r="C252" s="173" t="s">
        <v>337</v>
      </c>
      <c r="D252" s="174" t="s">
        <v>118</v>
      </c>
      <c r="E252" s="175">
        <v>710</v>
      </c>
      <c r="F252" s="175">
        <v>0</v>
      </c>
      <c r="G252" s="176">
        <f>E252*F252</f>
        <v>0</v>
      </c>
      <c r="O252" s="170">
        <v>2</v>
      </c>
      <c r="AA252" s="146">
        <v>1</v>
      </c>
      <c r="AB252" s="146">
        <v>9</v>
      </c>
      <c r="AC252" s="146">
        <v>9</v>
      </c>
      <c r="AZ252" s="146">
        <v>4</v>
      </c>
      <c r="BA252" s="146">
        <f>IF(AZ252=1,G252,0)</f>
        <v>0</v>
      </c>
      <c r="BB252" s="146">
        <f>IF(AZ252=2,G252,0)</f>
        <v>0</v>
      </c>
      <c r="BC252" s="146">
        <f>IF(AZ252=3,G252,0)</f>
        <v>0</v>
      </c>
      <c r="BD252" s="146">
        <f>IF(AZ252=4,G252,0)</f>
        <v>0</v>
      </c>
      <c r="BE252" s="146">
        <f>IF(AZ252=5,G252,0)</f>
        <v>0</v>
      </c>
      <c r="CA252" s="177">
        <v>1</v>
      </c>
      <c r="CB252" s="177">
        <v>9</v>
      </c>
      <c r="CZ252" s="146">
        <v>2.3000000000000001E-4</v>
      </c>
    </row>
    <row r="253" spans="1:104" x14ac:dyDescent="0.2">
      <c r="A253" s="178"/>
      <c r="B253" s="179"/>
      <c r="C253" s="227" t="s">
        <v>331</v>
      </c>
      <c r="D253" s="228"/>
      <c r="E253" s="228"/>
      <c r="F253" s="228"/>
      <c r="G253" s="229"/>
      <c r="L253" s="180" t="s">
        <v>331</v>
      </c>
      <c r="O253" s="170">
        <v>3</v>
      </c>
    </row>
    <row r="254" spans="1:104" x14ac:dyDescent="0.2">
      <c r="A254" s="178"/>
      <c r="B254" s="181"/>
      <c r="C254" s="225" t="s">
        <v>332</v>
      </c>
      <c r="D254" s="226"/>
      <c r="E254" s="182">
        <v>190</v>
      </c>
      <c r="F254" s="183"/>
      <c r="G254" s="184"/>
      <c r="M254" s="180" t="s">
        <v>332</v>
      </c>
      <c r="O254" s="170"/>
    </row>
    <row r="255" spans="1:104" x14ac:dyDescent="0.2">
      <c r="A255" s="178"/>
      <c r="B255" s="181"/>
      <c r="C255" s="225" t="s">
        <v>338</v>
      </c>
      <c r="D255" s="226"/>
      <c r="E255" s="182">
        <v>160</v>
      </c>
      <c r="F255" s="183"/>
      <c r="G255" s="184"/>
      <c r="M255" s="180" t="s">
        <v>338</v>
      </c>
      <c r="O255" s="170"/>
    </row>
    <row r="256" spans="1:104" x14ac:dyDescent="0.2">
      <c r="A256" s="178"/>
      <c r="B256" s="181"/>
      <c r="C256" s="225" t="s">
        <v>339</v>
      </c>
      <c r="D256" s="226"/>
      <c r="E256" s="182">
        <v>190</v>
      </c>
      <c r="F256" s="183"/>
      <c r="G256" s="184"/>
      <c r="M256" s="180" t="s">
        <v>339</v>
      </c>
      <c r="O256" s="170"/>
    </row>
    <row r="257" spans="1:104" x14ac:dyDescent="0.2">
      <c r="A257" s="178"/>
      <c r="B257" s="181"/>
      <c r="C257" s="225" t="s">
        <v>340</v>
      </c>
      <c r="D257" s="226"/>
      <c r="E257" s="182">
        <v>170</v>
      </c>
      <c r="F257" s="183"/>
      <c r="G257" s="184"/>
      <c r="M257" s="180" t="s">
        <v>340</v>
      </c>
      <c r="O257" s="170"/>
    </row>
    <row r="258" spans="1:104" ht="22.5" x14ac:dyDescent="0.2">
      <c r="A258" s="171">
        <v>72</v>
      </c>
      <c r="B258" s="172" t="s">
        <v>341</v>
      </c>
      <c r="C258" s="173" t="s">
        <v>342</v>
      </c>
      <c r="D258" s="174" t="s">
        <v>118</v>
      </c>
      <c r="E258" s="175">
        <v>60</v>
      </c>
      <c r="F258" s="175">
        <v>0</v>
      </c>
      <c r="G258" s="176">
        <f>E258*F258</f>
        <v>0</v>
      </c>
      <c r="O258" s="170">
        <v>2</v>
      </c>
      <c r="AA258" s="146">
        <v>1</v>
      </c>
      <c r="AB258" s="146">
        <v>9</v>
      </c>
      <c r="AC258" s="146">
        <v>9</v>
      </c>
      <c r="AZ258" s="146">
        <v>4</v>
      </c>
      <c r="BA258" s="146">
        <f>IF(AZ258=1,G258,0)</f>
        <v>0</v>
      </c>
      <c r="BB258" s="146">
        <f>IF(AZ258=2,G258,0)</f>
        <v>0</v>
      </c>
      <c r="BC258" s="146">
        <f>IF(AZ258=3,G258,0)</f>
        <v>0</v>
      </c>
      <c r="BD258" s="146">
        <f>IF(AZ258=4,G258,0)</f>
        <v>0</v>
      </c>
      <c r="BE258" s="146">
        <f>IF(AZ258=5,G258,0)</f>
        <v>0</v>
      </c>
      <c r="CA258" s="177">
        <v>1</v>
      </c>
      <c r="CB258" s="177">
        <v>9</v>
      </c>
      <c r="CZ258" s="146">
        <v>3.2000000000000003E-4</v>
      </c>
    </row>
    <row r="259" spans="1:104" x14ac:dyDescent="0.2">
      <c r="A259" s="178"/>
      <c r="B259" s="179"/>
      <c r="C259" s="227" t="s">
        <v>331</v>
      </c>
      <c r="D259" s="228"/>
      <c r="E259" s="228"/>
      <c r="F259" s="228"/>
      <c r="G259" s="229"/>
      <c r="L259" s="180" t="s">
        <v>331</v>
      </c>
      <c r="O259" s="170">
        <v>3</v>
      </c>
    </row>
    <row r="260" spans="1:104" x14ac:dyDescent="0.2">
      <c r="A260" s="178"/>
      <c r="B260" s="181"/>
      <c r="C260" s="225" t="s">
        <v>343</v>
      </c>
      <c r="D260" s="226"/>
      <c r="E260" s="182">
        <v>40</v>
      </c>
      <c r="F260" s="183"/>
      <c r="G260" s="184"/>
      <c r="M260" s="180" t="s">
        <v>343</v>
      </c>
      <c r="O260" s="170"/>
    </row>
    <row r="261" spans="1:104" x14ac:dyDescent="0.2">
      <c r="A261" s="178"/>
      <c r="B261" s="181"/>
      <c r="C261" s="225" t="s">
        <v>139</v>
      </c>
      <c r="D261" s="226"/>
      <c r="E261" s="182">
        <v>20</v>
      </c>
      <c r="F261" s="183"/>
      <c r="G261" s="184"/>
      <c r="M261" s="180" t="s">
        <v>139</v>
      </c>
      <c r="O261" s="170"/>
    </row>
    <row r="262" spans="1:104" ht="22.5" x14ac:dyDescent="0.2">
      <c r="A262" s="171">
        <v>73</v>
      </c>
      <c r="B262" s="172" t="s">
        <v>344</v>
      </c>
      <c r="C262" s="173" t="s">
        <v>345</v>
      </c>
      <c r="D262" s="174" t="s">
        <v>118</v>
      </c>
      <c r="E262" s="175">
        <v>50</v>
      </c>
      <c r="F262" s="175">
        <v>0</v>
      </c>
      <c r="G262" s="176">
        <f>E262*F262</f>
        <v>0</v>
      </c>
      <c r="O262" s="170">
        <v>2</v>
      </c>
      <c r="AA262" s="146">
        <v>1</v>
      </c>
      <c r="AB262" s="146">
        <v>9</v>
      </c>
      <c r="AC262" s="146">
        <v>9</v>
      </c>
      <c r="AZ262" s="146">
        <v>4</v>
      </c>
      <c r="BA262" s="146">
        <f>IF(AZ262=1,G262,0)</f>
        <v>0</v>
      </c>
      <c r="BB262" s="146">
        <f>IF(AZ262=2,G262,0)</f>
        <v>0</v>
      </c>
      <c r="BC262" s="146">
        <f>IF(AZ262=3,G262,0)</f>
        <v>0</v>
      </c>
      <c r="BD262" s="146">
        <f>IF(AZ262=4,G262,0)</f>
        <v>0</v>
      </c>
      <c r="BE262" s="146">
        <f>IF(AZ262=5,G262,0)</f>
        <v>0</v>
      </c>
      <c r="CA262" s="177">
        <v>1</v>
      </c>
      <c r="CB262" s="177">
        <v>9</v>
      </c>
      <c r="CZ262" s="146">
        <v>8.0000000000000004E-4</v>
      </c>
    </row>
    <row r="263" spans="1:104" x14ac:dyDescent="0.2">
      <c r="A263" s="178"/>
      <c r="B263" s="179"/>
      <c r="C263" s="227" t="s">
        <v>331</v>
      </c>
      <c r="D263" s="228"/>
      <c r="E263" s="228"/>
      <c r="F263" s="228"/>
      <c r="G263" s="229"/>
      <c r="L263" s="180" t="s">
        <v>331</v>
      </c>
      <c r="O263" s="170">
        <v>3</v>
      </c>
    </row>
    <row r="264" spans="1:104" x14ac:dyDescent="0.2">
      <c r="A264" s="178"/>
      <c r="B264" s="181"/>
      <c r="C264" s="225" t="s">
        <v>317</v>
      </c>
      <c r="D264" s="226"/>
      <c r="E264" s="182">
        <v>20</v>
      </c>
      <c r="F264" s="183"/>
      <c r="G264" s="184"/>
      <c r="M264" s="180" t="s">
        <v>317</v>
      </c>
      <c r="O264" s="170"/>
    </row>
    <row r="265" spans="1:104" x14ac:dyDescent="0.2">
      <c r="A265" s="178"/>
      <c r="B265" s="181"/>
      <c r="C265" s="225" t="s">
        <v>134</v>
      </c>
      <c r="D265" s="226"/>
      <c r="E265" s="182">
        <v>10</v>
      </c>
      <c r="F265" s="183"/>
      <c r="G265" s="184"/>
      <c r="M265" s="180" t="s">
        <v>134</v>
      </c>
      <c r="O265" s="170"/>
    </row>
    <row r="266" spans="1:104" x14ac:dyDescent="0.2">
      <c r="A266" s="178"/>
      <c r="B266" s="181"/>
      <c r="C266" s="225" t="s">
        <v>135</v>
      </c>
      <c r="D266" s="226"/>
      <c r="E266" s="182">
        <v>10</v>
      </c>
      <c r="F266" s="183"/>
      <c r="G266" s="184"/>
      <c r="M266" s="180" t="s">
        <v>135</v>
      </c>
      <c r="O266" s="170"/>
    </row>
    <row r="267" spans="1:104" x14ac:dyDescent="0.2">
      <c r="A267" s="178"/>
      <c r="B267" s="181"/>
      <c r="C267" s="225" t="s">
        <v>136</v>
      </c>
      <c r="D267" s="226"/>
      <c r="E267" s="182">
        <v>10</v>
      </c>
      <c r="F267" s="183"/>
      <c r="G267" s="184"/>
      <c r="M267" s="180" t="s">
        <v>136</v>
      </c>
      <c r="O267" s="170"/>
    </row>
    <row r="268" spans="1:104" ht="22.5" x14ac:dyDescent="0.2">
      <c r="A268" s="171">
        <v>74</v>
      </c>
      <c r="B268" s="172" t="s">
        <v>346</v>
      </c>
      <c r="C268" s="173" t="s">
        <v>347</v>
      </c>
      <c r="D268" s="174" t="s">
        <v>86</v>
      </c>
      <c r="E268" s="175">
        <v>3</v>
      </c>
      <c r="F268" s="175">
        <v>0</v>
      </c>
      <c r="G268" s="176">
        <f>E268*F268</f>
        <v>0</v>
      </c>
      <c r="O268" s="170">
        <v>2</v>
      </c>
      <c r="AA268" s="146">
        <v>1</v>
      </c>
      <c r="AB268" s="146">
        <v>7</v>
      </c>
      <c r="AC268" s="146">
        <v>7</v>
      </c>
      <c r="AZ268" s="146">
        <v>4</v>
      </c>
      <c r="BA268" s="146">
        <f>IF(AZ268=1,G268,0)</f>
        <v>0</v>
      </c>
      <c r="BB268" s="146">
        <f>IF(AZ268=2,G268,0)</f>
        <v>0</v>
      </c>
      <c r="BC268" s="146">
        <f>IF(AZ268=3,G268,0)</f>
        <v>0</v>
      </c>
      <c r="BD268" s="146">
        <f>IF(AZ268=4,G268,0)</f>
        <v>0</v>
      </c>
      <c r="BE268" s="146">
        <f>IF(AZ268=5,G268,0)</f>
        <v>0</v>
      </c>
      <c r="CA268" s="177">
        <v>1</v>
      </c>
      <c r="CB268" s="177">
        <v>7</v>
      </c>
      <c r="CZ268" s="146">
        <v>0</v>
      </c>
    </row>
    <row r="269" spans="1:104" x14ac:dyDescent="0.2">
      <c r="A269" s="178"/>
      <c r="B269" s="181"/>
      <c r="C269" s="225" t="s">
        <v>279</v>
      </c>
      <c r="D269" s="226"/>
      <c r="E269" s="182">
        <v>1</v>
      </c>
      <c r="F269" s="183"/>
      <c r="G269" s="184"/>
      <c r="M269" s="180" t="s">
        <v>279</v>
      </c>
      <c r="O269" s="170"/>
    </row>
    <row r="270" spans="1:104" x14ac:dyDescent="0.2">
      <c r="A270" s="178"/>
      <c r="B270" s="181"/>
      <c r="C270" s="225" t="s">
        <v>218</v>
      </c>
      <c r="D270" s="226"/>
      <c r="E270" s="182">
        <v>1</v>
      </c>
      <c r="F270" s="183"/>
      <c r="G270" s="184"/>
      <c r="M270" s="180" t="s">
        <v>218</v>
      </c>
      <c r="O270" s="170"/>
    </row>
    <row r="271" spans="1:104" x14ac:dyDescent="0.2">
      <c r="A271" s="178"/>
      <c r="B271" s="181"/>
      <c r="C271" s="225" t="s">
        <v>215</v>
      </c>
      <c r="D271" s="226"/>
      <c r="E271" s="182">
        <v>1</v>
      </c>
      <c r="F271" s="183"/>
      <c r="G271" s="184"/>
      <c r="M271" s="180" t="s">
        <v>215</v>
      </c>
      <c r="O271" s="170"/>
    </row>
    <row r="272" spans="1:104" x14ac:dyDescent="0.2">
      <c r="A272" s="171">
        <v>75</v>
      </c>
      <c r="B272" s="172" t="s">
        <v>348</v>
      </c>
      <c r="C272" s="173" t="s">
        <v>349</v>
      </c>
      <c r="D272" s="174" t="s">
        <v>86</v>
      </c>
      <c r="E272" s="175">
        <v>6</v>
      </c>
      <c r="F272" s="175">
        <v>0</v>
      </c>
      <c r="G272" s="176">
        <f>E272*F272</f>
        <v>0</v>
      </c>
      <c r="O272" s="170">
        <v>2</v>
      </c>
      <c r="AA272" s="146">
        <v>3</v>
      </c>
      <c r="AB272" s="146">
        <v>9</v>
      </c>
      <c r="AC272" s="146">
        <v>3090000</v>
      </c>
      <c r="AZ272" s="146">
        <v>3</v>
      </c>
      <c r="BA272" s="146">
        <f>IF(AZ272=1,G272,0)</f>
        <v>0</v>
      </c>
      <c r="BB272" s="146">
        <f>IF(AZ272=2,G272,0)</f>
        <v>0</v>
      </c>
      <c r="BC272" s="146">
        <f>IF(AZ272=3,G272,0)</f>
        <v>0</v>
      </c>
      <c r="BD272" s="146">
        <f>IF(AZ272=4,G272,0)</f>
        <v>0</v>
      </c>
      <c r="BE272" s="146">
        <f>IF(AZ272=5,G272,0)</f>
        <v>0</v>
      </c>
      <c r="CA272" s="177">
        <v>3</v>
      </c>
      <c r="CB272" s="177">
        <v>9</v>
      </c>
      <c r="CZ272" s="146">
        <v>0</v>
      </c>
    </row>
    <row r="273" spans="1:104" x14ac:dyDescent="0.2">
      <c r="A273" s="171">
        <v>76</v>
      </c>
      <c r="B273" s="172" t="s">
        <v>350</v>
      </c>
      <c r="C273" s="173" t="s">
        <v>351</v>
      </c>
      <c r="D273" s="174" t="s">
        <v>86</v>
      </c>
      <c r="E273" s="175">
        <v>1</v>
      </c>
      <c r="F273" s="175">
        <v>0</v>
      </c>
      <c r="G273" s="176">
        <f>E273*F273</f>
        <v>0</v>
      </c>
      <c r="O273" s="170">
        <v>2</v>
      </c>
      <c r="AA273" s="146">
        <v>3</v>
      </c>
      <c r="AB273" s="146">
        <v>9</v>
      </c>
      <c r="AC273" s="146">
        <v>35716104</v>
      </c>
      <c r="AZ273" s="146">
        <v>3</v>
      </c>
      <c r="BA273" s="146">
        <f>IF(AZ273=1,G273,0)</f>
        <v>0</v>
      </c>
      <c r="BB273" s="146">
        <f>IF(AZ273=2,G273,0)</f>
        <v>0</v>
      </c>
      <c r="BC273" s="146">
        <f>IF(AZ273=3,G273,0)</f>
        <v>0</v>
      </c>
      <c r="BD273" s="146">
        <f>IF(AZ273=4,G273,0)</f>
        <v>0</v>
      </c>
      <c r="BE273" s="146">
        <f>IF(AZ273=5,G273,0)</f>
        <v>0</v>
      </c>
      <c r="CA273" s="177">
        <v>3</v>
      </c>
      <c r="CB273" s="177">
        <v>9</v>
      </c>
      <c r="CZ273" s="146">
        <v>4.5999999999999999E-3</v>
      </c>
    </row>
    <row r="274" spans="1:104" x14ac:dyDescent="0.2">
      <c r="A274" s="171">
        <v>77</v>
      </c>
      <c r="B274" s="172" t="s">
        <v>352</v>
      </c>
      <c r="C274" s="173" t="s">
        <v>353</v>
      </c>
      <c r="D274" s="174" t="s">
        <v>86</v>
      </c>
      <c r="E274" s="175">
        <v>2</v>
      </c>
      <c r="F274" s="175">
        <v>0</v>
      </c>
      <c r="G274" s="176">
        <f>E274*F274</f>
        <v>0</v>
      </c>
      <c r="O274" s="170">
        <v>2</v>
      </c>
      <c r="AA274" s="146">
        <v>3</v>
      </c>
      <c r="AB274" s="146">
        <v>9</v>
      </c>
      <c r="AC274" s="146">
        <v>357161601</v>
      </c>
      <c r="AZ274" s="146">
        <v>3</v>
      </c>
      <c r="BA274" s="146">
        <f>IF(AZ274=1,G274,0)</f>
        <v>0</v>
      </c>
      <c r="BB274" s="146">
        <f>IF(AZ274=2,G274,0)</f>
        <v>0</v>
      </c>
      <c r="BC274" s="146">
        <f>IF(AZ274=3,G274,0)</f>
        <v>0</v>
      </c>
      <c r="BD274" s="146">
        <f>IF(AZ274=4,G274,0)</f>
        <v>0</v>
      </c>
      <c r="BE274" s="146">
        <f>IF(AZ274=5,G274,0)</f>
        <v>0</v>
      </c>
      <c r="CA274" s="177">
        <v>3</v>
      </c>
      <c r="CB274" s="177">
        <v>9</v>
      </c>
      <c r="CZ274" s="146">
        <v>9.5E-4</v>
      </c>
    </row>
    <row r="275" spans="1:104" x14ac:dyDescent="0.2">
      <c r="A275" s="171">
        <v>78</v>
      </c>
      <c r="B275" s="172" t="s">
        <v>354</v>
      </c>
      <c r="C275" s="173" t="s">
        <v>355</v>
      </c>
      <c r="D275" s="174" t="s">
        <v>86</v>
      </c>
      <c r="E275" s="175">
        <v>4</v>
      </c>
      <c r="F275" s="175">
        <v>0</v>
      </c>
      <c r="G275" s="176">
        <f>E275*F275</f>
        <v>0</v>
      </c>
      <c r="O275" s="170">
        <v>2</v>
      </c>
      <c r="AA275" s="146">
        <v>3</v>
      </c>
      <c r="AB275" s="146">
        <v>9</v>
      </c>
      <c r="AC275" s="146">
        <v>358216011</v>
      </c>
      <c r="AZ275" s="146">
        <v>3</v>
      </c>
      <c r="BA275" s="146">
        <f>IF(AZ275=1,G275,0)</f>
        <v>0</v>
      </c>
      <c r="BB275" s="146">
        <f>IF(AZ275=2,G275,0)</f>
        <v>0</v>
      </c>
      <c r="BC275" s="146">
        <f>IF(AZ275=3,G275,0)</f>
        <v>0</v>
      </c>
      <c r="BD275" s="146">
        <f>IF(AZ275=4,G275,0)</f>
        <v>0</v>
      </c>
      <c r="BE275" s="146">
        <f>IF(AZ275=5,G275,0)</f>
        <v>0</v>
      </c>
      <c r="CA275" s="177">
        <v>3</v>
      </c>
      <c r="CB275" s="177">
        <v>9</v>
      </c>
      <c r="CZ275" s="146">
        <v>2.0000000000000001E-4</v>
      </c>
    </row>
    <row r="276" spans="1:104" x14ac:dyDescent="0.2">
      <c r="A276" s="178"/>
      <c r="B276" s="181"/>
      <c r="C276" s="225" t="s">
        <v>268</v>
      </c>
      <c r="D276" s="226"/>
      <c r="E276" s="182">
        <v>2</v>
      </c>
      <c r="F276" s="183"/>
      <c r="G276" s="184"/>
      <c r="M276" s="180" t="s">
        <v>268</v>
      </c>
      <c r="O276" s="170"/>
    </row>
    <row r="277" spans="1:104" x14ac:dyDescent="0.2">
      <c r="A277" s="178"/>
      <c r="B277" s="181"/>
      <c r="C277" s="225" t="s">
        <v>252</v>
      </c>
      <c r="D277" s="226"/>
      <c r="E277" s="182">
        <v>1</v>
      </c>
      <c r="F277" s="183"/>
      <c r="G277" s="184"/>
      <c r="M277" s="180" t="s">
        <v>252</v>
      </c>
      <c r="O277" s="170"/>
    </row>
    <row r="278" spans="1:104" x14ac:dyDescent="0.2">
      <c r="A278" s="178"/>
      <c r="B278" s="181"/>
      <c r="C278" s="225" t="s">
        <v>253</v>
      </c>
      <c r="D278" s="226"/>
      <c r="E278" s="182">
        <v>1</v>
      </c>
      <c r="F278" s="183"/>
      <c r="G278" s="184"/>
      <c r="M278" s="180" t="s">
        <v>253</v>
      </c>
      <c r="O278" s="170"/>
    </row>
    <row r="279" spans="1:104" x14ac:dyDescent="0.2">
      <c r="A279" s="171">
        <v>79</v>
      </c>
      <c r="B279" s="172" t="s">
        <v>356</v>
      </c>
      <c r="C279" s="173" t="s">
        <v>357</v>
      </c>
      <c r="D279" s="174" t="s">
        <v>86</v>
      </c>
      <c r="E279" s="175">
        <v>3</v>
      </c>
      <c r="F279" s="175">
        <v>0</v>
      </c>
      <c r="G279" s="176">
        <f>E279*F279</f>
        <v>0</v>
      </c>
      <c r="O279" s="170">
        <v>2</v>
      </c>
      <c r="AA279" s="146">
        <v>3</v>
      </c>
      <c r="AB279" s="146">
        <v>9</v>
      </c>
      <c r="AC279" s="146">
        <v>35822001010</v>
      </c>
      <c r="AZ279" s="146">
        <v>3</v>
      </c>
      <c r="BA279" s="146">
        <f>IF(AZ279=1,G279,0)</f>
        <v>0</v>
      </c>
      <c r="BB279" s="146">
        <f>IF(AZ279=2,G279,0)</f>
        <v>0</v>
      </c>
      <c r="BC279" s="146">
        <f>IF(AZ279=3,G279,0)</f>
        <v>0</v>
      </c>
      <c r="BD279" s="146">
        <f>IF(AZ279=4,G279,0)</f>
        <v>0</v>
      </c>
      <c r="BE279" s="146">
        <f>IF(AZ279=5,G279,0)</f>
        <v>0</v>
      </c>
      <c r="CA279" s="177">
        <v>3</v>
      </c>
      <c r="CB279" s="177">
        <v>9</v>
      </c>
      <c r="CZ279" s="146">
        <v>1.8000000000000001E-4</v>
      </c>
    </row>
    <row r="280" spans="1:104" x14ac:dyDescent="0.2">
      <c r="A280" s="178"/>
      <c r="B280" s="181"/>
      <c r="C280" s="225" t="s">
        <v>358</v>
      </c>
      <c r="D280" s="226"/>
      <c r="E280" s="182">
        <v>1</v>
      </c>
      <c r="F280" s="183"/>
      <c r="G280" s="184"/>
      <c r="M280" s="180" t="s">
        <v>358</v>
      </c>
      <c r="O280" s="170"/>
    </row>
    <row r="281" spans="1:104" x14ac:dyDescent="0.2">
      <c r="A281" s="178"/>
      <c r="B281" s="181"/>
      <c r="C281" s="225" t="s">
        <v>252</v>
      </c>
      <c r="D281" s="226"/>
      <c r="E281" s="182">
        <v>1</v>
      </c>
      <c r="F281" s="183"/>
      <c r="G281" s="184"/>
      <c r="M281" s="180" t="s">
        <v>252</v>
      </c>
      <c r="O281" s="170"/>
    </row>
    <row r="282" spans="1:104" x14ac:dyDescent="0.2">
      <c r="A282" s="178"/>
      <c r="B282" s="181"/>
      <c r="C282" s="225" t="s">
        <v>253</v>
      </c>
      <c r="D282" s="226"/>
      <c r="E282" s="182">
        <v>1</v>
      </c>
      <c r="F282" s="183"/>
      <c r="G282" s="184"/>
      <c r="M282" s="180" t="s">
        <v>253</v>
      </c>
      <c r="O282" s="170"/>
    </row>
    <row r="283" spans="1:104" x14ac:dyDescent="0.2">
      <c r="A283" s="171">
        <v>80</v>
      </c>
      <c r="B283" s="172" t="s">
        <v>359</v>
      </c>
      <c r="C283" s="173" t="s">
        <v>360</v>
      </c>
      <c r="D283" s="174" t="s">
        <v>86</v>
      </c>
      <c r="E283" s="175">
        <v>3</v>
      </c>
      <c r="F283" s="175">
        <v>0</v>
      </c>
      <c r="G283" s="176">
        <f>E283*F283</f>
        <v>0</v>
      </c>
      <c r="O283" s="170">
        <v>2</v>
      </c>
      <c r="AA283" s="146">
        <v>3</v>
      </c>
      <c r="AB283" s="146">
        <v>9</v>
      </c>
      <c r="AC283" s="146">
        <v>35822002010</v>
      </c>
      <c r="AZ283" s="146">
        <v>3</v>
      </c>
      <c r="BA283" s="146">
        <f>IF(AZ283=1,G283,0)</f>
        <v>0</v>
      </c>
      <c r="BB283" s="146">
        <f>IF(AZ283=2,G283,0)</f>
        <v>0</v>
      </c>
      <c r="BC283" s="146">
        <f>IF(AZ283=3,G283,0)</f>
        <v>0</v>
      </c>
      <c r="BD283" s="146">
        <f>IF(AZ283=4,G283,0)</f>
        <v>0</v>
      </c>
      <c r="BE283" s="146">
        <f>IF(AZ283=5,G283,0)</f>
        <v>0</v>
      </c>
      <c r="CA283" s="177">
        <v>3</v>
      </c>
      <c r="CB283" s="177">
        <v>9</v>
      </c>
      <c r="CZ283" s="146">
        <v>3.4000000000000002E-4</v>
      </c>
    </row>
    <row r="284" spans="1:104" x14ac:dyDescent="0.2">
      <c r="A284" s="178"/>
      <c r="B284" s="181"/>
      <c r="C284" s="225" t="s">
        <v>268</v>
      </c>
      <c r="D284" s="226"/>
      <c r="E284" s="182">
        <v>2</v>
      </c>
      <c r="F284" s="183"/>
      <c r="G284" s="184"/>
      <c r="M284" s="180" t="s">
        <v>268</v>
      </c>
      <c r="O284" s="170"/>
    </row>
    <row r="285" spans="1:104" x14ac:dyDescent="0.2">
      <c r="A285" s="178"/>
      <c r="B285" s="181"/>
      <c r="C285" s="225" t="s">
        <v>252</v>
      </c>
      <c r="D285" s="226"/>
      <c r="E285" s="182">
        <v>1</v>
      </c>
      <c r="F285" s="183"/>
      <c r="G285" s="184"/>
      <c r="M285" s="180" t="s">
        <v>252</v>
      </c>
      <c r="O285" s="170"/>
    </row>
    <row r="286" spans="1:104" x14ac:dyDescent="0.2">
      <c r="A286" s="171">
        <v>81</v>
      </c>
      <c r="B286" s="172" t="s">
        <v>361</v>
      </c>
      <c r="C286" s="173" t="s">
        <v>362</v>
      </c>
      <c r="D286" s="174" t="s">
        <v>86</v>
      </c>
      <c r="E286" s="175">
        <v>11</v>
      </c>
      <c r="F286" s="175">
        <v>0</v>
      </c>
      <c r="G286" s="176">
        <f>E286*F286</f>
        <v>0</v>
      </c>
      <c r="O286" s="170">
        <v>2</v>
      </c>
      <c r="AA286" s="146">
        <v>3</v>
      </c>
      <c r="AB286" s="146">
        <v>9</v>
      </c>
      <c r="AC286" s="146">
        <v>35822002011</v>
      </c>
      <c r="AZ286" s="146">
        <v>3</v>
      </c>
      <c r="BA286" s="146">
        <f>IF(AZ286=1,G286,0)</f>
        <v>0</v>
      </c>
      <c r="BB286" s="146">
        <f>IF(AZ286=2,G286,0)</f>
        <v>0</v>
      </c>
      <c r="BC286" s="146">
        <f>IF(AZ286=3,G286,0)</f>
        <v>0</v>
      </c>
      <c r="BD286" s="146">
        <f>IF(AZ286=4,G286,0)</f>
        <v>0</v>
      </c>
      <c r="BE286" s="146">
        <f>IF(AZ286=5,G286,0)</f>
        <v>0</v>
      </c>
      <c r="CA286" s="177">
        <v>3</v>
      </c>
      <c r="CB286" s="177">
        <v>9</v>
      </c>
      <c r="CZ286" s="146">
        <v>3.4000000000000002E-4</v>
      </c>
    </row>
    <row r="287" spans="1:104" x14ac:dyDescent="0.2">
      <c r="A287" s="178"/>
      <c r="B287" s="181"/>
      <c r="C287" s="225" t="s">
        <v>363</v>
      </c>
      <c r="D287" s="226"/>
      <c r="E287" s="182">
        <v>5</v>
      </c>
      <c r="F287" s="183"/>
      <c r="G287" s="184"/>
      <c r="M287" s="180" t="s">
        <v>363</v>
      </c>
      <c r="O287" s="170"/>
    </row>
    <row r="288" spans="1:104" x14ac:dyDescent="0.2">
      <c r="A288" s="178"/>
      <c r="B288" s="181"/>
      <c r="C288" s="225" t="s">
        <v>256</v>
      </c>
      <c r="D288" s="226"/>
      <c r="E288" s="182">
        <v>3</v>
      </c>
      <c r="F288" s="183"/>
      <c r="G288" s="184"/>
      <c r="M288" s="180" t="s">
        <v>256</v>
      </c>
      <c r="O288" s="170"/>
    </row>
    <row r="289" spans="1:104" x14ac:dyDescent="0.2">
      <c r="A289" s="178"/>
      <c r="B289" s="181"/>
      <c r="C289" s="225" t="s">
        <v>257</v>
      </c>
      <c r="D289" s="226"/>
      <c r="E289" s="182">
        <v>3</v>
      </c>
      <c r="F289" s="183"/>
      <c r="G289" s="184"/>
      <c r="M289" s="180" t="s">
        <v>257</v>
      </c>
      <c r="O289" s="170"/>
    </row>
    <row r="290" spans="1:104" x14ac:dyDescent="0.2">
      <c r="A290" s="171">
        <v>82</v>
      </c>
      <c r="B290" s="172" t="s">
        <v>364</v>
      </c>
      <c r="C290" s="173" t="s">
        <v>365</v>
      </c>
      <c r="D290" s="174" t="s">
        <v>86</v>
      </c>
      <c r="E290" s="175">
        <v>24</v>
      </c>
      <c r="F290" s="175">
        <v>0</v>
      </c>
      <c r="G290" s="176">
        <f>E290*F290</f>
        <v>0</v>
      </c>
      <c r="O290" s="170">
        <v>2</v>
      </c>
      <c r="AA290" s="146">
        <v>3</v>
      </c>
      <c r="AB290" s="146">
        <v>9</v>
      </c>
      <c r="AC290" s="146">
        <v>35822002013</v>
      </c>
      <c r="AZ290" s="146">
        <v>3</v>
      </c>
      <c r="BA290" s="146">
        <f>IF(AZ290=1,G290,0)</f>
        <v>0</v>
      </c>
      <c r="BB290" s="146">
        <f>IF(AZ290=2,G290,0)</f>
        <v>0</v>
      </c>
      <c r="BC290" s="146">
        <f>IF(AZ290=3,G290,0)</f>
        <v>0</v>
      </c>
      <c r="BD290" s="146">
        <f>IF(AZ290=4,G290,0)</f>
        <v>0</v>
      </c>
      <c r="BE290" s="146">
        <f>IF(AZ290=5,G290,0)</f>
        <v>0</v>
      </c>
      <c r="CA290" s="177">
        <v>3</v>
      </c>
      <c r="CB290" s="177">
        <v>9</v>
      </c>
      <c r="CZ290" s="146">
        <v>3.4000000000000002E-4</v>
      </c>
    </row>
    <row r="291" spans="1:104" x14ac:dyDescent="0.2">
      <c r="A291" s="178"/>
      <c r="B291" s="181"/>
      <c r="C291" s="225" t="s">
        <v>366</v>
      </c>
      <c r="D291" s="226"/>
      <c r="E291" s="182">
        <v>12</v>
      </c>
      <c r="F291" s="183"/>
      <c r="G291" s="184"/>
      <c r="M291" s="180" t="s">
        <v>366</v>
      </c>
      <c r="O291" s="170"/>
    </row>
    <row r="292" spans="1:104" x14ac:dyDescent="0.2">
      <c r="A292" s="178"/>
      <c r="B292" s="181"/>
      <c r="C292" s="225" t="s">
        <v>367</v>
      </c>
      <c r="D292" s="226"/>
      <c r="E292" s="182">
        <v>6</v>
      </c>
      <c r="F292" s="183"/>
      <c r="G292" s="184"/>
      <c r="M292" s="180" t="s">
        <v>367</v>
      </c>
      <c r="O292" s="170"/>
    </row>
    <row r="293" spans="1:104" x14ac:dyDescent="0.2">
      <c r="A293" s="178"/>
      <c r="B293" s="181"/>
      <c r="C293" s="225" t="s">
        <v>368</v>
      </c>
      <c r="D293" s="226"/>
      <c r="E293" s="182">
        <v>6</v>
      </c>
      <c r="F293" s="183"/>
      <c r="G293" s="184"/>
      <c r="M293" s="180" t="s">
        <v>368</v>
      </c>
      <c r="O293" s="170"/>
    </row>
    <row r="294" spans="1:104" x14ac:dyDescent="0.2">
      <c r="A294" s="171">
        <v>83</v>
      </c>
      <c r="B294" s="172" t="s">
        <v>369</v>
      </c>
      <c r="C294" s="173" t="s">
        <v>370</v>
      </c>
      <c r="D294" s="174" t="s">
        <v>86</v>
      </c>
      <c r="E294" s="175">
        <v>2</v>
      </c>
      <c r="F294" s="175">
        <v>0</v>
      </c>
      <c r="G294" s="176">
        <f>E294*F294</f>
        <v>0</v>
      </c>
      <c r="O294" s="170">
        <v>2</v>
      </c>
      <c r="AA294" s="146">
        <v>3</v>
      </c>
      <c r="AB294" s="146">
        <v>9</v>
      </c>
      <c r="AC294" s="146">
        <v>35822002313</v>
      </c>
      <c r="AZ294" s="146">
        <v>3</v>
      </c>
      <c r="BA294" s="146">
        <f>IF(AZ294=1,G294,0)</f>
        <v>0</v>
      </c>
      <c r="BB294" s="146">
        <f>IF(AZ294=2,G294,0)</f>
        <v>0</v>
      </c>
      <c r="BC294" s="146">
        <f>IF(AZ294=3,G294,0)</f>
        <v>0</v>
      </c>
      <c r="BD294" s="146">
        <f>IF(AZ294=4,G294,0)</f>
        <v>0</v>
      </c>
      <c r="BE294" s="146">
        <f>IF(AZ294=5,G294,0)</f>
        <v>0</v>
      </c>
      <c r="CA294" s="177">
        <v>3</v>
      </c>
      <c r="CB294" s="177">
        <v>9</v>
      </c>
      <c r="CZ294" s="146">
        <v>5.0000000000000001E-4</v>
      </c>
    </row>
    <row r="295" spans="1:104" x14ac:dyDescent="0.2">
      <c r="A295" s="178"/>
      <c r="B295" s="179"/>
      <c r="C295" s="227" t="s">
        <v>249</v>
      </c>
      <c r="D295" s="228"/>
      <c r="E295" s="228"/>
      <c r="F295" s="228"/>
      <c r="G295" s="229"/>
      <c r="L295" s="180" t="s">
        <v>249</v>
      </c>
      <c r="O295" s="170">
        <v>3</v>
      </c>
    </row>
    <row r="296" spans="1:104" x14ac:dyDescent="0.2">
      <c r="A296" s="171">
        <v>84</v>
      </c>
      <c r="B296" s="172" t="s">
        <v>371</v>
      </c>
      <c r="C296" s="173" t="s">
        <v>372</v>
      </c>
      <c r="D296" s="174" t="s">
        <v>86</v>
      </c>
      <c r="E296" s="175">
        <v>1</v>
      </c>
      <c r="F296" s="175">
        <v>0</v>
      </c>
      <c r="G296" s="176">
        <f>E296*F296</f>
        <v>0</v>
      </c>
      <c r="O296" s="170">
        <v>2</v>
      </c>
      <c r="AA296" s="146">
        <v>3</v>
      </c>
      <c r="AB296" s="146">
        <v>9</v>
      </c>
      <c r="AC296" s="146" t="s">
        <v>371</v>
      </c>
      <c r="AZ296" s="146">
        <v>3</v>
      </c>
      <c r="BA296" s="146">
        <f>IF(AZ296=1,G296,0)</f>
        <v>0</v>
      </c>
      <c r="BB296" s="146">
        <f>IF(AZ296=2,G296,0)</f>
        <v>0</v>
      </c>
      <c r="BC296" s="146">
        <f>IF(AZ296=3,G296,0)</f>
        <v>0</v>
      </c>
      <c r="BD296" s="146">
        <f>IF(AZ296=4,G296,0)</f>
        <v>0</v>
      </c>
      <c r="BE296" s="146">
        <f>IF(AZ296=5,G296,0)</f>
        <v>0</v>
      </c>
      <c r="CA296" s="177">
        <v>3</v>
      </c>
      <c r="CB296" s="177">
        <v>9</v>
      </c>
      <c r="CZ296" s="146">
        <v>2.4000000000000001E-4</v>
      </c>
    </row>
    <row r="297" spans="1:104" x14ac:dyDescent="0.2">
      <c r="A297" s="178"/>
      <c r="B297" s="179"/>
      <c r="C297" s="227" t="s">
        <v>249</v>
      </c>
      <c r="D297" s="228"/>
      <c r="E297" s="228"/>
      <c r="F297" s="228"/>
      <c r="G297" s="229"/>
      <c r="L297" s="180" t="s">
        <v>249</v>
      </c>
      <c r="O297" s="170">
        <v>3</v>
      </c>
    </row>
    <row r="298" spans="1:104" x14ac:dyDescent="0.2">
      <c r="A298" s="171">
        <v>85</v>
      </c>
      <c r="B298" s="172" t="s">
        <v>373</v>
      </c>
      <c r="C298" s="173" t="s">
        <v>374</v>
      </c>
      <c r="D298" s="174" t="s">
        <v>86</v>
      </c>
      <c r="E298" s="175">
        <v>4</v>
      </c>
      <c r="F298" s="175">
        <v>0</v>
      </c>
      <c r="G298" s="176">
        <f>E298*F298</f>
        <v>0</v>
      </c>
      <c r="O298" s="170">
        <v>2</v>
      </c>
      <c r="AA298" s="146">
        <v>3</v>
      </c>
      <c r="AB298" s="146">
        <v>9</v>
      </c>
      <c r="AC298" s="146" t="s">
        <v>373</v>
      </c>
      <c r="AZ298" s="146">
        <v>3</v>
      </c>
      <c r="BA298" s="146">
        <f>IF(AZ298=1,G298,0)</f>
        <v>0</v>
      </c>
      <c r="BB298" s="146">
        <f>IF(AZ298=2,G298,0)</f>
        <v>0</v>
      </c>
      <c r="BC298" s="146">
        <f>IF(AZ298=3,G298,0)</f>
        <v>0</v>
      </c>
      <c r="BD298" s="146">
        <f>IF(AZ298=4,G298,0)</f>
        <v>0</v>
      </c>
      <c r="BE298" s="146">
        <f>IF(AZ298=5,G298,0)</f>
        <v>0</v>
      </c>
      <c r="CA298" s="177">
        <v>3</v>
      </c>
      <c r="CB298" s="177">
        <v>9</v>
      </c>
      <c r="CZ298" s="146">
        <v>4.6000000000000001E-4</v>
      </c>
    </row>
    <row r="299" spans="1:104" x14ac:dyDescent="0.2">
      <c r="A299" s="178"/>
      <c r="B299" s="181"/>
      <c r="C299" s="225" t="s">
        <v>268</v>
      </c>
      <c r="D299" s="226"/>
      <c r="E299" s="182">
        <v>2</v>
      </c>
      <c r="F299" s="183"/>
      <c r="G299" s="184"/>
      <c r="M299" s="180" t="s">
        <v>268</v>
      </c>
      <c r="O299" s="170"/>
    </row>
    <row r="300" spans="1:104" x14ac:dyDescent="0.2">
      <c r="A300" s="178"/>
      <c r="B300" s="181"/>
      <c r="C300" s="225" t="s">
        <v>252</v>
      </c>
      <c r="D300" s="226"/>
      <c r="E300" s="182">
        <v>1</v>
      </c>
      <c r="F300" s="183"/>
      <c r="G300" s="184"/>
      <c r="M300" s="180" t="s">
        <v>252</v>
      </c>
      <c r="O300" s="170"/>
    </row>
    <row r="301" spans="1:104" x14ac:dyDescent="0.2">
      <c r="A301" s="178"/>
      <c r="B301" s="181"/>
      <c r="C301" s="225" t="s">
        <v>253</v>
      </c>
      <c r="D301" s="226"/>
      <c r="E301" s="182">
        <v>1</v>
      </c>
      <c r="F301" s="183"/>
      <c r="G301" s="184"/>
      <c r="M301" s="180" t="s">
        <v>253</v>
      </c>
      <c r="O301" s="170"/>
    </row>
    <row r="302" spans="1:104" x14ac:dyDescent="0.2">
      <c r="A302" s="171">
        <v>86</v>
      </c>
      <c r="B302" s="172" t="s">
        <v>375</v>
      </c>
      <c r="C302" s="173" t="s">
        <v>376</v>
      </c>
      <c r="D302" s="174" t="s">
        <v>86</v>
      </c>
      <c r="E302" s="175">
        <v>1</v>
      </c>
      <c r="F302" s="175">
        <v>0</v>
      </c>
      <c r="G302" s="176">
        <f>E302*F302</f>
        <v>0</v>
      </c>
      <c r="O302" s="170">
        <v>2</v>
      </c>
      <c r="AA302" s="146">
        <v>3</v>
      </c>
      <c r="AB302" s="146">
        <v>9</v>
      </c>
      <c r="AC302" s="146" t="s">
        <v>375</v>
      </c>
      <c r="AZ302" s="146">
        <v>3</v>
      </c>
      <c r="BA302" s="146">
        <f>IF(AZ302=1,G302,0)</f>
        <v>0</v>
      </c>
      <c r="BB302" s="146">
        <f>IF(AZ302=2,G302,0)</f>
        <v>0</v>
      </c>
      <c r="BC302" s="146">
        <f>IF(AZ302=3,G302,0)</f>
        <v>0</v>
      </c>
      <c r="BD302" s="146">
        <f>IF(AZ302=4,G302,0)</f>
        <v>0</v>
      </c>
      <c r="BE302" s="146">
        <f>IF(AZ302=5,G302,0)</f>
        <v>0</v>
      </c>
      <c r="CA302" s="177">
        <v>3</v>
      </c>
      <c r="CB302" s="177">
        <v>9</v>
      </c>
      <c r="CZ302" s="146">
        <v>2.4000000000000001E-4</v>
      </c>
    </row>
    <row r="303" spans="1:104" x14ac:dyDescent="0.2">
      <c r="A303" s="178"/>
      <c r="B303" s="179"/>
      <c r="C303" s="227" t="s">
        <v>249</v>
      </c>
      <c r="D303" s="228"/>
      <c r="E303" s="228"/>
      <c r="F303" s="228"/>
      <c r="G303" s="229"/>
      <c r="L303" s="180" t="s">
        <v>249</v>
      </c>
      <c r="O303" s="170">
        <v>3</v>
      </c>
    </row>
    <row r="304" spans="1:104" x14ac:dyDescent="0.2">
      <c r="A304" s="171">
        <v>87</v>
      </c>
      <c r="B304" s="172" t="s">
        <v>377</v>
      </c>
      <c r="C304" s="173" t="s">
        <v>378</v>
      </c>
      <c r="D304" s="174" t="s">
        <v>86</v>
      </c>
      <c r="E304" s="175">
        <v>1</v>
      </c>
      <c r="F304" s="175">
        <v>0</v>
      </c>
      <c r="G304" s="176">
        <f>E304*F304</f>
        <v>0</v>
      </c>
      <c r="O304" s="170">
        <v>2</v>
      </c>
      <c r="AA304" s="146">
        <v>3</v>
      </c>
      <c r="AB304" s="146">
        <v>9</v>
      </c>
      <c r="AC304" s="146">
        <v>37421101</v>
      </c>
      <c r="AZ304" s="146">
        <v>3</v>
      </c>
      <c r="BA304" s="146">
        <f>IF(AZ304=1,G304,0)</f>
        <v>0</v>
      </c>
      <c r="BB304" s="146">
        <f>IF(AZ304=2,G304,0)</f>
        <v>0</v>
      </c>
      <c r="BC304" s="146">
        <f>IF(AZ304=3,G304,0)</f>
        <v>0</v>
      </c>
      <c r="BD304" s="146">
        <f>IF(AZ304=4,G304,0)</f>
        <v>0</v>
      </c>
      <c r="BE304" s="146">
        <f>IF(AZ304=5,G304,0)</f>
        <v>0</v>
      </c>
      <c r="CA304" s="177">
        <v>3</v>
      </c>
      <c r="CB304" s="177">
        <v>9</v>
      </c>
      <c r="CZ304" s="146">
        <v>5.5000000000000003E-4</v>
      </c>
    </row>
    <row r="305" spans="1:57" x14ac:dyDescent="0.2">
      <c r="A305" s="178"/>
      <c r="B305" s="179"/>
      <c r="C305" s="227" t="s">
        <v>249</v>
      </c>
      <c r="D305" s="228"/>
      <c r="E305" s="228"/>
      <c r="F305" s="228"/>
      <c r="G305" s="229"/>
      <c r="L305" s="180" t="s">
        <v>249</v>
      </c>
      <c r="O305" s="170">
        <v>3</v>
      </c>
    </row>
    <row r="306" spans="1:57" x14ac:dyDescent="0.2">
      <c r="A306" s="185"/>
      <c r="B306" s="186" t="s">
        <v>73</v>
      </c>
      <c r="C306" s="187" t="str">
        <f>CONCATENATE(B62," ",C62)</f>
        <v>M21 Elektromontáže</v>
      </c>
      <c r="D306" s="188"/>
      <c r="E306" s="189"/>
      <c r="F306" s="190"/>
      <c r="G306" s="191">
        <f>SUM(G62:G305)</f>
        <v>0</v>
      </c>
      <c r="O306" s="170">
        <v>4</v>
      </c>
      <c r="BA306" s="192">
        <f>SUM(BA62:BA305)</f>
        <v>0</v>
      </c>
      <c r="BB306" s="192">
        <f>SUM(BB62:BB305)</f>
        <v>0</v>
      </c>
      <c r="BC306" s="192">
        <f>SUM(BC62:BC305)</f>
        <v>0</v>
      </c>
      <c r="BD306" s="192">
        <f>SUM(BD62:BD305)</f>
        <v>0</v>
      </c>
      <c r="BE306" s="192">
        <f>SUM(BE62:BE305)</f>
        <v>0</v>
      </c>
    </row>
    <row r="307" spans="1:57" x14ac:dyDescent="0.2">
      <c r="E307" s="146"/>
    </row>
    <row r="308" spans="1:57" x14ac:dyDescent="0.2">
      <c r="E308" s="146"/>
    </row>
    <row r="309" spans="1:57" x14ac:dyDescent="0.2">
      <c r="E309" s="146"/>
    </row>
    <row r="310" spans="1:57" x14ac:dyDescent="0.2">
      <c r="E310" s="146"/>
    </row>
    <row r="311" spans="1:57" x14ac:dyDescent="0.2">
      <c r="E311" s="146"/>
    </row>
    <row r="312" spans="1:57" x14ac:dyDescent="0.2">
      <c r="E312" s="146"/>
    </row>
    <row r="313" spans="1:57" x14ac:dyDescent="0.2">
      <c r="E313" s="146"/>
    </row>
    <row r="314" spans="1:57" x14ac:dyDescent="0.2">
      <c r="E314" s="146"/>
    </row>
    <row r="315" spans="1:57" x14ac:dyDescent="0.2">
      <c r="E315" s="146"/>
    </row>
    <row r="316" spans="1:57" x14ac:dyDescent="0.2">
      <c r="E316" s="146"/>
    </row>
    <row r="317" spans="1:57" x14ac:dyDescent="0.2">
      <c r="E317" s="146"/>
    </row>
    <row r="318" spans="1:57" x14ac:dyDescent="0.2">
      <c r="E318" s="146"/>
    </row>
    <row r="319" spans="1:57" x14ac:dyDescent="0.2">
      <c r="E319" s="146"/>
    </row>
    <row r="320" spans="1:57" x14ac:dyDescent="0.2">
      <c r="E320" s="146"/>
    </row>
    <row r="321" spans="1:7" x14ac:dyDescent="0.2">
      <c r="E321" s="146"/>
    </row>
    <row r="322" spans="1:7" x14ac:dyDescent="0.2">
      <c r="E322" s="146"/>
    </row>
    <row r="323" spans="1:7" x14ac:dyDescent="0.2">
      <c r="E323" s="146"/>
    </row>
    <row r="324" spans="1:7" x14ac:dyDescent="0.2">
      <c r="E324" s="146"/>
    </row>
    <row r="325" spans="1:7" x14ac:dyDescent="0.2">
      <c r="E325" s="146"/>
    </row>
    <row r="326" spans="1:7" x14ac:dyDescent="0.2">
      <c r="E326" s="146"/>
    </row>
    <row r="327" spans="1:7" x14ac:dyDescent="0.2">
      <c r="E327" s="146"/>
    </row>
    <row r="328" spans="1:7" x14ac:dyDescent="0.2">
      <c r="E328" s="146"/>
    </row>
    <row r="329" spans="1:7" x14ac:dyDescent="0.2">
      <c r="E329" s="146"/>
    </row>
    <row r="330" spans="1:7" x14ac:dyDescent="0.2">
      <c r="A330" s="193"/>
      <c r="B330" s="193"/>
      <c r="C330" s="193"/>
      <c r="D330" s="193"/>
      <c r="E330" s="193"/>
      <c r="F330" s="193"/>
      <c r="G330" s="193"/>
    </row>
    <row r="331" spans="1:7" x14ac:dyDescent="0.2">
      <c r="A331" s="193"/>
      <c r="B331" s="193"/>
      <c r="C331" s="193"/>
      <c r="D331" s="193"/>
      <c r="E331" s="193"/>
      <c r="F331" s="193"/>
      <c r="G331" s="193"/>
    </row>
    <row r="332" spans="1:7" x14ac:dyDescent="0.2">
      <c r="A332" s="193"/>
      <c r="B332" s="193"/>
      <c r="C332" s="193"/>
      <c r="D332" s="193"/>
      <c r="E332" s="193"/>
      <c r="F332" s="193"/>
      <c r="G332" s="193"/>
    </row>
    <row r="333" spans="1:7" x14ac:dyDescent="0.2">
      <c r="A333" s="193"/>
      <c r="B333" s="193"/>
      <c r="C333" s="193"/>
      <c r="D333" s="193"/>
      <c r="E333" s="193"/>
      <c r="F333" s="193"/>
      <c r="G333" s="193"/>
    </row>
    <row r="334" spans="1:7" x14ac:dyDescent="0.2">
      <c r="E334" s="146"/>
    </row>
    <row r="335" spans="1:7" x14ac:dyDescent="0.2">
      <c r="E335" s="146"/>
    </row>
    <row r="336" spans="1:7" x14ac:dyDescent="0.2">
      <c r="E336" s="146"/>
    </row>
    <row r="337" spans="5:5" x14ac:dyDescent="0.2">
      <c r="E337" s="146"/>
    </row>
    <row r="338" spans="5:5" x14ac:dyDescent="0.2">
      <c r="E338" s="146"/>
    </row>
    <row r="339" spans="5:5" x14ac:dyDescent="0.2">
      <c r="E339" s="146"/>
    </row>
    <row r="340" spans="5:5" x14ac:dyDescent="0.2">
      <c r="E340" s="146"/>
    </row>
    <row r="341" spans="5:5" x14ac:dyDescent="0.2">
      <c r="E341" s="146"/>
    </row>
    <row r="342" spans="5:5" x14ac:dyDescent="0.2">
      <c r="E342" s="146"/>
    </row>
    <row r="343" spans="5:5" x14ac:dyDescent="0.2">
      <c r="E343" s="146"/>
    </row>
    <row r="344" spans="5:5" x14ac:dyDescent="0.2">
      <c r="E344" s="146"/>
    </row>
    <row r="345" spans="5:5" x14ac:dyDescent="0.2">
      <c r="E345" s="146"/>
    </row>
    <row r="346" spans="5:5" x14ac:dyDescent="0.2">
      <c r="E346" s="146"/>
    </row>
    <row r="347" spans="5:5" x14ac:dyDescent="0.2">
      <c r="E347" s="146"/>
    </row>
    <row r="348" spans="5:5" x14ac:dyDescent="0.2">
      <c r="E348" s="146"/>
    </row>
    <row r="349" spans="5:5" x14ac:dyDescent="0.2">
      <c r="E349" s="146"/>
    </row>
    <row r="350" spans="5:5" x14ac:dyDescent="0.2">
      <c r="E350" s="146"/>
    </row>
    <row r="351" spans="5:5" x14ac:dyDescent="0.2">
      <c r="E351" s="146"/>
    </row>
    <row r="352" spans="5:5" x14ac:dyDescent="0.2">
      <c r="E352" s="146"/>
    </row>
    <row r="353" spans="1:7" x14ac:dyDescent="0.2">
      <c r="E353" s="146"/>
    </row>
    <row r="354" spans="1:7" x14ac:dyDescent="0.2">
      <c r="E354" s="146"/>
    </row>
    <row r="355" spans="1:7" x14ac:dyDescent="0.2">
      <c r="E355" s="146"/>
    </row>
    <row r="356" spans="1:7" x14ac:dyDescent="0.2">
      <c r="E356" s="146"/>
    </row>
    <row r="357" spans="1:7" x14ac:dyDescent="0.2">
      <c r="E357" s="146"/>
    </row>
    <row r="358" spans="1:7" x14ac:dyDescent="0.2">
      <c r="E358" s="146"/>
    </row>
    <row r="359" spans="1:7" x14ac:dyDescent="0.2">
      <c r="E359" s="146"/>
    </row>
    <row r="360" spans="1:7" x14ac:dyDescent="0.2">
      <c r="E360" s="146"/>
    </row>
    <row r="361" spans="1:7" x14ac:dyDescent="0.2">
      <c r="E361" s="146"/>
    </row>
    <row r="362" spans="1:7" x14ac:dyDescent="0.2">
      <c r="E362" s="146"/>
    </row>
    <row r="363" spans="1:7" x14ac:dyDescent="0.2">
      <c r="E363" s="146"/>
    </row>
    <row r="364" spans="1:7" x14ac:dyDescent="0.2">
      <c r="E364" s="146"/>
    </row>
    <row r="365" spans="1:7" x14ac:dyDescent="0.2">
      <c r="A365" s="194"/>
      <c r="B365" s="194"/>
    </row>
    <row r="366" spans="1:7" x14ac:dyDescent="0.2">
      <c r="A366" s="193"/>
      <c r="B366" s="193"/>
      <c r="C366" s="196"/>
      <c r="D366" s="196"/>
      <c r="E366" s="197"/>
      <c r="F366" s="196"/>
      <c r="G366" s="198"/>
    </row>
    <row r="367" spans="1:7" x14ac:dyDescent="0.2">
      <c r="A367" s="199"/>
      <c r="B367" s="199"/>
      <c r="C367" s="193"/>
      <c r="D367" s="193"/>
      <c r="E367" s="200"/>
      <c r="F367" s="193"/>
      <c r="G367" s="193"/>
    </row>
    <row r="368" spans="1:7" x14ac:dyDescent="0.2">
      <c r="A368" s="193"/>
      <c r="B368" s="193"/>
      <c r="C368" s="193"/>
      <c r="D368" s="193"/>
      <c r="E368" s="200"/>
      <c r="F368" s="193"/>
      <c r="G368" s="193"/>
    </row>
    <row r="369" spans="1:7" x14ac:dyDescent="0.2">
      <c r="A369" s="193"/>
      <c r="B369" s="193"/>
      <c r="C369" s="193"/>
      <c r="D369" s="193"/>
      <c r="E369" s="200"/>
      <c r="F369" s="193"/>
      <c r="G369" s="193"/>
    </row>
    <row r="370" spans="1:7" x14ac:dyDescent="0.2">
      <c r="A370" s="193"/>
      <c r="B370" s="193"/>
      <c r="C370" s="193"/>
      <c r="D370" s="193"/>
      <c r="E370" s="200"/>
      <c r="F370" s="193"/>
      <c r="G370" s="193"/>
    </row>
    <row r="371" spans="1:7" x14ac:dyDescent="0.2">
      <c r="A371" s="193"/>
      <c r="B371" s="193"/>
      <c r="C371" s="193"/>
      <c r="D371" s="193"/>
      <c r="E371" s="200"/>
      <c r="F371" s="193"/>
      <c r="G371" s="193"/>
    </row>
    <row r="372" spans="1:7" x14ac:dyDescent="0.2">
      <c r="A372" s="193"/>
      <c r="B372" s="193"/>
      <c r="C372" s="193"/>
      <c r="D372" s="193"/>
      <c r="E372" s="200"/>
      <c r="F372" s="193"/>
      <c r="G372" s="193"/>
    </row>
    <row r="373" spans="1:7" x14ac:dyDescent="0.2">
      <c r="A373" s="193"/>
      <c r="B373" s="193"/>
      <c r="C373" s="193"/>
      <c r="D373" s="193"/>
      <c r="E373" s="200"/>
      <c r="F373" s="193"/>
      <c r="G373" s="193"/>
    </row>
    <row r="374" spans="1:7" x14ac:dyDescent="0.2">
      <c r="A374" s="193"/>
      <c r="B374" s="193"/>
      <c r="C374" s="193"/>
      <c r="D374" s="193"/>
      <c r="E374" s="200"/>
      <c r="F374" s="193"/>
      <c r="G374" s="193"/>
    </row>
    <row r="375" spans="1:7" x14ac:dyDescent="0.2">
      <c r="A375" s="193"/>
      <c r="B375" s="193"/>
      <c r="C375" s="193"/>
      <c r="D375" s="193"/>
      <c r="E375" s="200"/>
      <c r="F375" s="193"/>
      <c r="G375" s="193"/>
    </row>
    <row r="376" spans="1:7" x14ac:dyDescent="0.2">
      <c r="A376" s="193"/>
      <c r="B376" s="193"/>
      <c r="C376" s="193"/>
      <c r="D376" s="193"/>
      <c r="E376" s="200"/>
      <c r="F376" s="193"/>
      <c r="G376" s="193"/>
    </row>
    <row r="377" spans="1:7" x14ac:dyDescent="0.2">
      <c r="A377" s="193"/>
      <c r="B377" s="193"/>
      <c r="C377" s="193"/>
      <c r="D377" s="193"/>
      <c r="E377" s="200"/>
      <c r="F377" s="193"/>
      <c r="G377" s="193"/>
    </row>
    <row r="378" spans="1:7" x14ac:dyDescent="0.2">
      <c r="A378" s="193"/>
      <c r="B378" s="193"/>
      <c r="C378" s="193"/>
      <c r="D378" s="193"/>
      <c r="E378" s="200"/>
      <c r="F378" s="193"/>
      <c r="G378" s="193"/>
    </row>
    <row r="379" spans="1:7" x14ac:dyDescent="0.2">
      <c r="A379" s="193"/>
      <c r="B379" s="193"/>
      <c r="C379" s="193"/>
      <c r="D379" s="193"/>
      <c r="E379" s="200"/>
      <c r="F379" s="193"/>
      <c r="G379" s="193"/>
    </row>
  </sheetData>
  <mergeCells count="203">
    <mergeCell ref="A1:G1"/>
    <mergeCell ref="A3:B3"/>
    <mergeCell ref="A4:B4"/>
    <mergeCell ref="E4:G4"/>
    <mergeCell ref="C9:G9"/>
    <mergeCell ref="C24:G24"/>
    <mergeCell ref="C26:G26"/>
    <mergeCell ref="C28:G28"/>
    <mergeCell ref="C30:G30"/>
    <mergeCell ref="C32:G32"/>
    <mergeCell ref="C33:D33"/>
    <mergeCell ref="C34:D34"/>
    <mergeCell ref="C35:D35"/>
    <mergeCell ref="C14:G14"/>
    <mergeCell ref="C18:G18"/>
    <mergeCell ref="C20:G20"/>
    <mergeCell ref="C44:G44"/>
    <mergeCell ref="C45:D45"/>
    <mergeCell ref="C46:D46"/>
    <mergeCell ref="C47:D47"/>
    <mergeCell ref="C49:G49"/>
    <mergeCell ref="C50:D50"/>
    <mergeCell ref="C36:D36"/>
    <mergeCell ref="C38:G38"/>
    <mergeCell ref="C39:D39"/>
    <mergeCell ref="C40:D40"/>
    <mergeCell ref="C41:D41"/>
    <mergeCell ref="C42:D42"/>
    <mergeCell ref="C64:G64"/>
    <mergeCell ref="C66:G66"/>
    <mergeCell ref="C68:G68"/>
    <mergeCell ref="C69:D69"/>
    <mergeCell ref="C70:D70"/>
    <mergeCell ref="C72:G72"/>
    <mergeCell ref="C73:D73"/>
    <mergeCell ref="C74:D74"/>
    <mergeCell ref="C51:D51"/>
    <mergeCell ref="C52:D52"/>
    <mergeCell ref="C83:D83"/>
    <mergeCell ref="C84:D84"/>
    <mergeCell ref="C86:D86"/>
    <mergeCell ref="C87:D87"/>
    <mergeCell ref="C88:D88"/>
    <mergeCell ref="C90:D90"/>
    <mergeCell ref="C75:D75"/>
    <mergeCell ref="C77:D77"/>
    <mergeCell ref="C78:D78"/>
    <mergeCell ref="C79:D79"/>
    <mergeCell ref="C81:G81"/>
    <mergeCell ref="C82:D82"/>
    <mergeCell ref="C99:D99"/>
    <mergeCell ref="C100:D100"/>
    <mergeCell ref="C102:G102"/>
    <mergeCell ref="C104:G104"/>
    <mergeCell ref="C105:D105"/>
    <mergeCell ref="C106:D106"/>
    <mergeCell ref="C91:D91"/>
    <mergeCell ref="C92:D92"/>
    <mergeCell ref="C94:D94"/>
    <mergeCell ref="C95:D95"/>
    <mergeCell ref="C96:D96"/>
    <mergeCell ref="C98:D98"/>
    <mergeCell ref="C115:D115"/>
    <mergeCell ref="C116:D116"/>
    <mergeCell ref="C117:D117"/>
    <mergeCell ref="C119:G119"/>
    <mergeCell ref="C120:D120"/>
    <mergeCell ref="C121:D121"/>
    <mergeCell ref="C107:D107"/>
    <mergeCell ref="C109:G109"/>
    <mergeCell ref="C110:D110"/>
    <mergeCell ref="C111:D111"/>
    <mergeCell ref="C112:D112"/>
    <mergeCell ref="C114:G114"/>
    <mergeCell ref="C132:D132"/>
    <mergeCell ref="C134:G134"/>
    <mergeCell ref="C135:D135"/>
    <mergeCell ref="C136:D136"/>
    <mergeCell ref="C138:D138"/>
    <mergeCell ref="C139:D139"/>
    <mergeCell ref="C122:D122"/>
    <mergeCell ref="C124:D124"/>
    <mergeCell ref="C125:D125"/>
    <mergeCell ref="C127:G127"/>
    <mergeCell ref="C129:G129"/>
    <mergeCell ref="C131:G131"/>
    <mergeCell ref="C151:D151"/>
    <mergeCell ref="C153:D153"/>
    <mergeCell ref="C154:D154"/>
    <mergeCell ref="C156:D156"/>
    <mergeCell ref="C157:D157"/>
    <mergeCell ref="C158:D158"/>
    <mergeCell ref="C140:D140"/>
    <mergeCell ref="C142:G142"/>
    <mergeCell ref="C144:G144"/>
    <mergeCell ref="C146:G146"/>
    <mergeCell ref="C148:G148"/>
    <mergeCell ref="C150:D150"/>
    <mergeCell ref="C168:G168"/>
    <mergeCell ref="C170:G170"/>
    <mergeCell ref="C172:G172"/>
    <mergeCell ref="C174:D174"/>
    <mergeCell ref="C175:D175"/>
    <mergeCell ref="C176:D176"/>
    <mergeCell ref="C160:D160"/>
    <mergeCell ref="C161:D161"/>
    <mergeCell ref="C162:D162"/>
    <mergeCell ref="C164:D164"/>
    <mergeCell ref="C165:D165"/>
    <mergeCell ref="C166:D166"/>
    <mergeCell ref="C187:G187"/>
    <mergeCell ref="C188:D188"/>
    <mergeCell ref="C189:D189"/>
    <mergeCell ref="C190:D190"/>
    <mergeCell ref="C192:G192"/>
    <mergeCell ref="C193:D193"/>
    <mergeCell ref="C178:G178"/>
    <mergeCell ref="C180:G180"/>
    <mergeCell ref="C181:D181"/>
    <mergeCell ref="C183:G183"/>
    <mergeCell ref="C184:D184"/>
    <mergeCell ref="C185:D185"/>
    <mergeCell ref="C202:D202"/>
    <mergeCell ref="C204:G204"/>
    <mergeCell ref="C205:D205"/>
    <mergeCell ref="C206:D206"/>
    <mergeCell ref="C208:G208"/>
    <mergeCell ref="C209:D209"/>
    <mergeCell ref="C195:G195"/>
    <mergeCell ref="C196:D196"/>
    <mergeCell ref="C197:D197"/>
    <mergeCell ref="C199:G199"/>
    <mergeCell ref="C200:D200"/>
    <mergeCell ref="C201:D201"/>
    <mergeCell ref="C218:D218"/>
    <mergeCell ref="C219:D219"/>
    <mergeCell ref="C220:D220"/>
    <mergeCell ref="C222:G222"/>
    <mergeCell ref="C223:D223"/>
    <mergeCell ref="C224:D224"/>
    <mergeCell ref="C210:D210"/>
    <mergeCell ref="C211:D211"/>
    <mergeCell ref="C213:G213"/>
    <mergeCell ref="C214:D214"/>
    <mergeCell ref="C215:D215"/>
    <mergeCell ref="C217:G217"/>
    <mergeCell ref="C233:D233"/>
    <mergeCell ref="C236:D236"/>
    <mergeCell ref="C237:D237"/>
    <mergeCell ref="C238:D238"/>
    <mergeCell ref="C239:D239"/>
    <mergeCell ref="C241:D241"/>
    <mergeCell ref="C225:D225"/>
    <mergeCell ref="C227:G227"/>
    <mergeCell ref="C228:D228"/>
    <mergeCell ref="C230:D230"/>
    <mergeCell ref="C231:D231"/>
    <mergeCell ref="C232:D232"/>
    <mergeCell ref="C250:D250"/>
    <mergeCell ref="C251:D251"/>
    <mergeCell ref="C253:G253"/>
    <mergeCell ref="C254:D254"/>
    <mergeCell ref="C255:D255"/>
    <mergeCell ref="C256:D256"/>
    <mergeCell ref="C242:D242"/>
    <mergeCell ref="C243:D243"/>
    <mergeCell ref="C244:D244"/>
    <mergeCell ref="C247:G247"/>
    <mergeCell ref="C248:D248"/>
    <mergeCell ref="C249:D249"/>
    <mergeCell ref="C265:D265"/>
    <mergeCell ref="C266:D266"/>
    <mergeCell ref="C267:D267"/>
    <mergeCell ref="C269:D269"/>
    <mergeCell ref="C270:D270"/>
    <mergeCell ref="C271:D271"/>
    <mergeCell ref="C257:D257"/>
    <mergeCell ref="C259:G259"/>
    <mergeCell ref="C260:D260"/>
    <mergeCell ref="C261:D261"/>
    <mergeCell ref="C263:G263"/>
    <mergeCell ref="C264:D264"/>
    <mergeCell ref="C284:D284"/>
    <mergeCell ref="C285:D285"/>
    <mergeCell ref="C287:D287"/>
    <mergeCell ref="C288:D288"/>
    <mergeCell ref="C289:D289"/>
    <mergeCell ref="C291:D291"/>
    <mergeCell ref="C276:D276"/>
    <mergeCell ref="C277:D277"/>
    <mergeCell ref="C278:D278"/>
    <mergeCell ref="C280:D280"/>
    <mergeCell ref="C281:D281"/>
    <mergeCell ref="C282:D282"/>
    <mergeCell ref="C301:D301"/>
    <mergeCell ref="C303:G303"/>
    <mergeCell ref="C305:G305"/>
    <mergeCell ref="C292:D292"/>
    <mergeCell ref="C293:D293"/>
    <mergeCell ref="C295:G295"/>
    <mergeCell ref="C297:G297"/>
    <mergeCell ref="C299:D299"/>
    <mergeCell ref="C300:D30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stverak</cp:lastModifiedBy>
  <dcterms:created xsi:type="dcterms:W3CDTF">2016-03-26T20:33:31Z</dcterms:created>
  <dcterms:modified xsi:type="dcterms:W3CDTF">2017-03-30T11:19:32Z</dcterms:modified>
</cp:coreProperties>
</file>