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336" windowWidth="22692" windowHeight="9264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'Položky'!$A$1:$G$134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<sst xmlns="http://schemas.openxmlformats.org/spreadsheetml/2006/main" count="443" uniqueCount="279">
  <si>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</si>
  <si>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</si>
  <si>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</si>
  <si>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</si>
  <si>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</si>
  <si>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</si>
  <si>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</si>
  <si>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</si>
  <si>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</si>
  <si>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</si>
  <si>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</si>
  <si>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</si>
  <si>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</si>
  <si>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</si>
  <si>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</si>
  <si>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</si>
  <si>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</si>
  <si>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</si>
  <si>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</si>
  <si>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</si>
  <si>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</si>
  <si>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</si>
  <si>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</si>
  <si>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</si>
  <si>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</si>
  <si>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</si>
  <si>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</si>
  <si>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</si>
  <si>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</si>
  <si>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</si>
  <si>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</si>
  <si>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</si>
  <si>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</si>
  <si>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</si>
  <si>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</si>
  <si>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</si>
  <si>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</si>
  <si>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</si>
  <si>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</si>
  <si>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</si>
  <si>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</si>
  <si>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</si>
  <si>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</si>
  <si>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</si>
  <si>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</si>
  <si>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</si>
  <si>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</si>
  <si>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</si>
  <si>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</si>
  <si>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</si>
  <si>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</si>
  <si>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</si>
  <si>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</si>
  <si>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</si>
  <si>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</si>
  <si>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</si>
  <si>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</si>
  <si>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</si>
  <si>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</si>
  <si>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</si>
  <si>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</si>
  <si>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</si>
  <si>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</si>
  <si>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</si>
  <si>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</si>
  <si>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</si>
  <si>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</si>
  <si>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</si>
  <si>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</si>
  <si>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</si>
  <si>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</si>
  <si>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</si>
  <si>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</si>
  <si>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</si>
  <si>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</si>
  <si>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</si>
  <si>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011014</t>
  </si>
  <si>
    <t>Město Krnov</t>
  </si>
  <si>
    <t>5</t>
  </si>
  <si>
    <t>Školní jídelna Albrechtická 2-kuchyň</t>
  </si>
  <si>
    <t>230615</t>
  </si>
  <si>
    <t>97</t>
  </si>
  <si>
    <t>Prorážení otvorů</t>
  </si>
  <si>
    <t>971033471R00</t>
  </si>
  <si>
    <t xml:space="preserve">Vybourání otv. zeď cihel. pl.0,25 m2, tl.75cm, MVC </t>
  </si>
  <si>
    <t>kus</t>
  </si>
  <si>
    <t>Průchody pro vedení od rozvodny do kuchyně</t>
  </si>
  <si>
    <t>973031324R00</t>
  </si>
  <si>
    <t xml:space="preserve">Vysekání kapes zeď cihel. MVC, pl. 0,1m2, hl. 15cm </t>
  </si>
  <si>
    <t>pro krabice KU</t>
  </si>
  <si>
    <t>974029122R00</t>
  </si>
  <si>
    <t xml:space="preserve">Vysekání rýh ve zdi kamenné 3 x 7 cm </t>
  </si>
  <si>
    <t>m</t>
  </si>
  <si>
    <t>Pro odbočky z páteřního rozvodu</t>
  </si>
  <si>
    <t>974031155R00</t>
  </si>
  <si>
    <t xml:space="preserve">Vysekání rýh ve zdi cihelné 10 x 20 cm </t>
  </si>
  <si>
    <t>974031167R00</t>
  </si>
  <si>
    <t xml:space="preserve">Vysekání rýh ve zdi cihelné 15 x 30 cm </t>
  </si>
  <si>
    <t>M21</t>
  </si>
  <si>
    <t>Elektromontáže</t>
  </si>
  <si>
    <t>210010003R00</t>
  </si>
  <si>
    <t xml:space="preserve">Celková demontáž stávajícího stavu </t>
  </si>
  <si>
    <t>Demontáž vyp, vodičů odpojení spotřebičů atp.</t>
  </si>
  <si>
    <t>210010123R00</t>
  </si>
  <si>
    <t>Trubka ochranná z PE, uložená ve zdi, DN do 47 mm včetně trubky KF09040 BA</t>
  </si>
  <si>
    <t>Uložení a dodávka trubek s označením O,P v PD</t>
  </si>
  <si>
    <t>210010123RZ1</t>
  </si>
  <si>
    <t>Trubka ochranná z PE, uložená volně, DN do 50 mm včetně trubky KF0950 BA</t>
  </si>
  <si>
    <t>Uložení trubek s označením M</t>
  </si>
  <si>
    <t>210010124R00</t>
  </si>
  <si>
    <t>Trubka ochranná z PE, uložená volně, DN do 80 mm včetně trubek KF09063+075 BA</t>
  </si>
  <si>
    <t>Uložení trubek s označením v PD L - 23m</t>
  </si>
  <si>
    <t>s označením K - 20m</t>
  </si>
  <si>
    <t>210010301RT1</t>
  </si>
  <si>
    <t>Krabice přístrojová KP 68, KZ 3, bez zapojení včetně dodávky KP 68/2</t>
  </si>
  <si>
    <t>pro zásuvky 230V aj. dle potřeby</t>
  </si>
  <si>
    <t>210010313RT1</t>
  </si>
  <si>
    <t>Krabice odbočná KO 125, bez zapojení-čtvercová včetně dodávky HP KO 125E</t>
  </si>
  <si>
    <t>pro EPS 2 16 pospojování, včetně EPS2</t>
  </si>
  <si>
    <t>210010323RT2</t>
  </si>
  <si>
    <t>Krabice odbočná KR 125, se zapojením-čtvercová včetně dodávky KT 250x10 + víčko</t>
  </si>
  <si>
    <t>Včetně EPS2 95</t>
  </si>
  <si>
    <t>210010331R00</t>
  </si>
  <si>
    <t>Svorkovnice EPS2 6 s krytem včetně dodávky svorkovnice</t>
  </si>
  <si>
    <t>pro pospojování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</si>
  <si>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</si>
  <si>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</si>
  <si>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</si>
  <si>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</si>
  <si>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210100002RZ1</t>
  </si>
  <si>
    <t xml:space="preserve">Ukončení vodičů pro SEBT </t>
  </si>
  <si>
    <t>Popsojování</t>
  </si>
  <si>
    <t>210100005R00</t>
  </si>
  <si>
    <t xml:space="preserve">Ukončení vodičů v rozvaděči + zapojení do 35 mm2 </t>
  </si>
  <si>
    <t>210100353R00</t>
  </si>
  <si>
    <t xml:space="preserve">Ucpávka pro kabely do 4 žil, do P 42 </t>
  </si>
  <si>
    <t>Kopoflex u spotřebičů utěsnění proti vodě</t>
  </si>
  <si>
    <t>210102205R00</t>
  </si>
  <si>
    <t xml:space="preserve">Ukončení těžké gum. šňůry, </t>
  </si>
  <si>
    <t>Vodiče pro napojení spotřebičů od vypínačů</t>
  </si>
  <si>
    <t>210110021RT1</t>
  </si>
  <si>
    <t>Spínač nástěnný jednopól.- řaz. 1, venkovní včetně dodávky spínače 3558-06940B</t>
  </si>
  <si>
    <t>Výměna stávajících vyp</t>
  </si>
  <si>
    <t>210110023RT2</t>
  </si>
  <si>
    <t>Spínač nástěnný seriový - řaz. 5, venkovní včetně dodávky spínače 3558-05940B</t>
  </si>
  <si>
    <t>Výměna stávajích vyp</t>
  </si>
  <si>
    <t>210110026R00</t>
  </si>
  <si>
    <t xml:space="preserve">Spínač nástěnný trojpól.16A - řaz. 3, venkovní </t>
  </si>
  <si>
    <t>5ks nově + 2ks výměna stávajících vyp pro VZT</t>
  </si>
  <si>
    <t>Vypínače včetně vývodek a ucpávek</t>
  </si>
  <si>
    <t>210110027R00</t>
  </si>
  <si>
    <t>Spínač nástěnný trojpól.40A - řaz. 3, venkovní včetně dodávky vyp dle PD B,C,D</t>
  </si>
  <si>
    <t>typ B -2ks, typ C-2ks, typ D-3ks</t>
  </si>
  <si>
    <t>210110028R00</t>
  </si>
  <si>
    <t>Spínač nástěnný trojpól.63A - řaz. 3, venkovní včetně dodávky vyp typ A dle PD</t>
  </si>
  <si>
    <t>Vyp včetně vývodek a ucpávek</t>
  </si>
  <si>
    <t>210110051R00</t>
  </si>
  <si>
    <t>Ovladač havarijní včetně dodávky vyp dle PD HT</t>
  </si>
  <si>
    <t>210111031RT2</t>
  </si>
  <si>
    <t>Zásuvka domovní v krabici - 2P+PE, venkovní včetně dodávky zásuvky</t>
  </si>
  <si>
    <t>210111103R00</t>
  </si>
  <si>
    <t>Zásuvka průmyslová 400/16A se zásuvkami Včetně dodávky zásuvky</t>
  </si>
  <si>
    <t>210111104R00</t>
  </si>
  <si>
    <t>Zásuvka průmyslová  400V/32A se zásuvkami Včetně dodávky zás.</t>
  </si>
  <si>
    <t>210120323R00</t>
  </si>
  <si>
    <t>Svodič přepětí včetně dodávky svodiče B+C</t>
  </si>
  <si>
    <t>Montáž do RH1</t>
  </si>
  <si>
    <t>210120401R00</t>
  </si>
  <si>
    <t xml:space="preserve">Jistič vzduch.1pólový do 25 A IJV-IJM-PO bez krytu </t>
  </si>
  <si>
    <t>do pole 3</t>
  </si>
  <si>
    <t>210120451R00</t>
  </si>
  <si>
    <t xml:space="preserve">Jistič vzduchový 3pólový do 25 A bez krytu </t>
  </si>
  <si>
    <t>210120501R00</t>
  </si>
  <si>
    <t xml:space="preserve">Montáž jističů deionových  50-100 A, 500 V </t>
  </si>
  <si>
    <t>do pole3, včetně veškerých montáží a propojení</t>
  </si>
  <si>
    <t>210120601R00</t>
  </si>
  <si>
    <t xml:space="preserve">Montáž odpoj. pojistek OPV 14,3póly,ruční </t>
  </si>
  <si>
    <t>210120803R00</t>
  </si>
  <si>
    <t xml:space="preserve">Chránič proudový dvoupólový do 40 A </t>
  </si>
  <si>
    <t>210190003R00</t>
  </si>
  <si>
    <t xml:space="preserve">Montáž celoplechových rozvodnic do váhy 100 kg </t>
  </si>
  <si>
    <t>pole 3, v ceně veškeré úchyty</t>
  </si>
  <si>
    <t>210201039R00</t>
  </si>
  <si>
    <t>Svítidlo zářivkové 2315843 2x40 W strop.stav. DEMONTÁŽ</t>
  </si>
  <si>
    <t>demontáž stávajích světel</t>
  </si>
  <si>
    <t>210201068R00</t>
  </si>
  <si>
    <t xml:space="preserve">Svítidlo zářivkové 3310760 2x65 W prům.stropní </t>
  </si>
  <si>
    <t>světla L1+L2</t>
  </si>
  <si>
    <t>210220003RT1</t>
  </si>
  <si>
    <t>Vedení uzemňovací  Cu do 50 mm2 včetně dodávky drátu Cu 6/4/ mm2</t>
  </si>
  <si>
    <t>6mm2-80m, 4mm2-150m</t>
  </si>
  <si>
    <t>210220003RT4</t>
  </si>
  <si>
    <t>Vedení uzemňovací  Cu do 50 mm2 včetně dodávky CY 35/25,16,10/ mm2</t>
  </si>
  <si>
    <t>35mm2-25m, 25mm2-90m, 16mm2-90m, 10mm2-35m</t>
  </si>
  <si>
    <t>210220301R00</t>
  </si>
  <si>
    <t xml:space="preserve">Svorka hromosvodová do 2 šroubů /SS, SZ, SO/ </t>
  </si>
  <si>
    <t>Napojení nábytku Fe kuchyně</t>
  </si>
  <si>
    <t>210220321RT1</t>
  </si>
  <si>
    <t>Svorka na potrubí Bernard, včetně Cu pásku včetně dodávky svorky + Cu pásku</t>
  </si>
  <si>
    <t>210290002R00</t>
  </si>
  <si>
    <t xml:space="preserve">Výchozí revize elektro </t>
  </si>
  <si>
    <t>VRZ el., včetně předání díla</t>
  </si>
  <si>
    <t>210800105RT1</t>
  </si>
  <si>
    <t>Kabel CYKY 750 V 3x1,5 mm2 uložený pod omítkou včetně dodávky kabelu</t>
  </si>
  <si>
    <t>210800106RT3</t>
  </si>
  <si>
    <t>Kabel CYKY 750 V 3x2,5 mm2 uložený pod omítkou včetně dodávky kabelu 3Cx2,5</t>
  </si>
  <si>
    <t>210800112RT1</t>
  </si>
  <si>
    <t>Kabel CYKY 750 V 5x6 mm2 uložený pod omítkou včetně dodávky kabelu</t>
  </si>
  <si>
    <t>210800113RT1</t>
  </si>
  <si>
    <t>Kabel CYKY 750 V 5x10 mm2 uložený pod omítkou včetně dodávky kabelu</t>
  </si>
  <si>
    <t>210800114RT1</t>
  </si>
  <si>
    <t>Kabel CYKY 750 V 5x16/25 mm2 uložený pod omítkou včetně dodávky kabelu 5x16 mm2</t>
  </si>
  <si>
    <t>210800116RT1</t>
  </si>
  <si>
    <t>Kabel CYKY 750 V 5x2,5 mm2 uložený pod omítkou včetně dodávky kabelu</t>
  </si>
  <si>
    <t>210800117RT1</t>
  </si>
  <si>
    <t>Kabel CYKY 750 V 5x4 mm2 uložený pod omítkou včetně dodávky kabelu</t>
  </si>
  <si>
    <t>210800138RT3</t>
  </si>
  <si>
    <t xml:space="preserve">Kabel CYKY 750 V 5 žil uložený pod omítkou </t>
  </si>
  <si>
    <t>210802652RT1</t>
  </si>
  <si>
    <t>Šňůra CGTG 5 x 2,50 mm2 volně uložená včetně dodávky šňůry CGTG 5Cx2,5</t>
  </si>
  <si>
    <t>v trubce v podlaze</t>
  </si>
  <si>
    <t>210802653RT1</t>
  </si>
  <si>
    <t>Šňůra CGTG 5 x 4 mm2 volně uložená včetně dodávky šňůry CGTG 5Cx4</t>
  </si>
  <si>
    <t>210802655R00</t>
  </si>
  <si>
    <t xml:space="preserve">Šňůra CGTG 5 x 10 mm2 volně uložená </t>
  </si>
  <si>
    <t>V trubce v podlaze</t>
  </si>
  <si>
    <t>210802655RZ1</t>
  </si>
  <si>
    <t xml:space="preserve">Šňůra CGTG 5 x 16 mm2 volně uložená </t>
  </si>
  <si>
    <t>210802655RZ2</t>
  </si>
  <si>
    <t xml:space="preserve">Šňůra CGTG 5 x 35 mm2 volně uložená </t>
  </si>
  <si>
    <t>34111620</t>
  </si>
  <si>
    <t>Kabel silový s Cu jádrem 1 kV 1-CYKY 5 x 35 mm2</t>
  </si>
  <si>
    <t>34160144</t>
  </si>
  <si>
    <t>Šňůra těžká s Cu jádrem CGTG  5 x 35 mm2</t>
  </si>
  <si>
    <t>34160150</t>
  </si>
  <si>
    <t>Šňůra těžká s Cu jádrem CGTG  5 x 16 mm2</t>
  </si>
  <si>
    <t>34160168</t>
  </si>
  <si>
    <t>Šňůra těžká s Cu jádrem CGTG  5 x 10 mm2</t>
  </si>
  <si>
    <t>34800621.V</t>
  </si>
  <si>
    <t>Svítidlo  2x58 EP+NZ průmyslové</t>
  </si>
  <si>
    <t>Světlo L2 včetně zdrojů a reciklačních poplatků</t>
  </si>
  <si>
    <t>34800622.V</t>
  </si>
  <si>
    <t>Svítidlo  2x58 EP průmyslové</t>
  </si>
  <si>
    <t>světla L1 včetně zdrojů a reciklačních poplatků</t>
  </si>
  <si>
    <t>35712201</t>
  </si>
  <si>
    <t>Skříň rozvaděčová ocep dle PD atyp</t>
  </si>
  <si>
    <t>V ceně veškeré montážní prvky, kryty, popisy, sběrnice, sv. MET atp.</t>
  </si>
  <si>
    <t>35822111</t>
  </si>
  <si>
    <t>Jistič do 63 A 1pólový charakter. B  LPN-16B-1</t>
  </si>
  <si>
    <t>35822401</t>
  </si>
  <si>
    <t>Jistič do 63 A 3pólový charakter. B LPN-16B-3</t>
  </si>
  <si>
    <t>35822403</t>
  </si>
  <si>
    <t>Jistič do 63 A 3pólový charakter. B LPN-25B-3</t>
  </si>
  <si>
    <t>35822560</t>
  </si>
  <si>
    <t>Blok  spouště SV-BC</t>
  </si>
  <si>
    <t>do jističe BC160</t>
  </si>
  <si>
    <t>35824050.A</t>
  </si>
  <si>
    <t>Jistič BC 160</t>
  </si>
  <si>
    <t>HJV jistič, včetně úchytů, připojovacích sad a příslušenství</t>
  </si>
  <si>
    <t>35824717</t>
  </si>
  <si>
    <t>Pojistky válcové PV14  20A gG</t>
  </si>
  <si>
    <t>35824718</t>
  </si>
  <si>
    <t>Pojistky válcové PV14  25A gG</t>
  </si>
  <si>
    <t>35824720</t>
  </si>
  <si>
    <t>Pojistky válcové PV14  40A gG</t>
  </si>
  <si>
    <t>35824722</t>
  </si>
  <si>
    <t>Pojistky válcové PV14  63A gG</t>
  </si>
  <si>
    <t>35824756</t>
  </si>
  <si>
    <t>Odpínače pojistkové OPV 14/3</t>
  </si>
  <si>
    <t>35889012.A</t>
  </si>
  <si>
    <t>Chránič proudový LFN40-4-030AC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</si>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</sst>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230615</v>
      </c>
      <c r="D2" s="5" t="str">
        <f>Rekapitulace!G2</f>
        <v>Školní jídelna Albrechtická 2-kuchyň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11014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" customHeight="1">
      <c r="A15" s="57"/>
      <c r="B15" s="58" t="s">
        <v>22</v>
      </c>
      <c r="C15" s="59">
        <f>HSV</f>
        <v>0</v>
      </c>
      <c r="D15" s="60" t="str">
        <f>Rekapitulace!A14</f>
        <v>Ztížené výrobní podmínky</v>
      </c>
      <c r="E15" s="61"/>
      <c r="F15" s="62"/>
      <c r="G15" s="59">
        <f>Rekapitulace!I14</f>
        <v>0</v>
      </c>
    </row>
    <row r="16" spans="1:7" ht="15.9" customHeight="1">
      <c r="A16" s="57" t="s">
        <v>23</v>
      </c>
      <c r="B16" s="58" t="s">
        <v>24</v>
      </c>
      <c r="C16" s="59">
        <f>PSV</f>
        <v>0</v>
      </c>
      <c r="D16" s="9" t="str">
        <f>Rekapitulace!A15</f>
        <v>Oborová přirážka</v>
      </c>
      <c r="E16" s="63"/>
      <c r="F16" s="64"/>
      <c r="G16" s="59">
        <f>Rekapitulace!I15</f>
        <v>0</v>
      </c>
    </row>
    <row r="17" spans="1:7" ht="15.9" customHeight="1">
      <c r="A17" s="57" t="s">
        <v>25</v>
      </c>
      <c r="B17" s="58" t="s">
        <v>26</v>
      </c>
      <c r="C17" s="59">
        <f>Mont</f>
        <v>0</v>
      </c>
      <c r="D17" s="9" t="str">
        <f>Rekapitulace!A16</f>
        <v>Přesun stavebních kapacit</v>
      </c>
      <c r="E17" s="63"/>
      <c r="F17" s="64"/>
      <c r="G17" s="59">
        <f>Rekapitulace!I16</f>
        <v>0</v>
      </c>
    </row>
    <row r="18" spans="1:7" ht="15.9" customHeight="1">
      <c r="A18" s="65" t="s">
        <v>27</v>
      </c>
      <c r="B18" s="66" t="s">
        <v>28</v>
      </c>
      <c r="C18" s="59">
        <f>Dodavka</f>
        <v>0</v>
      </c>
      <c r="D18" s="9" t="str">
        <f>Rekapitulace!A17</f>
        <v>Mimostaveništní doprava</v>
      </c>
      <c r="E18" s="63"/>
      <c r="F18" s="64"/>
      <c r="G18" s="59">
        <f>Rekapitulace!I17</f>
        <v>0</v>
      </c>
    </row>
    <row r="19" spans="1:7" ht="15.9" customHeight="1">
      <c r="A19" s="67" t="s">
        <v>29</v>
      </c>
      <c r="B19" s="58"/>
      <c r="C19" s="59">
        <f>SUM(C15:C18)</f>
        <v>0</v>
      </c>
      <c r="D19" s="9" t="str">
        <f>Rekapitulace!A18</f>
        <v>Zařízení staveniště</v>
      </c>
      <c r="E19" s="63"/>
      <c r="F19" s="64"/>
      <c r="G19" s="59">
        <f>Rekapitulace!I18</f>
        <v>0</v>
      </c>
    </row>
    <row r="20" spans="1:7" ht="15.9" customHeight="1">
      <c r="A20" s="67"/>
      <c r="B20" s="58"/>
      <c r="C20" s="59"/>
      <c r="D20" s="9" t="str">
        <f>Rekapitulace!A19</f>
        <v>Provoz investora</v>
      </c>
      <c r="E20" s="63"/>
      <c r="F20" s="64"/>
      <c r="G20" s="59">
        <f>Rekapitulace!I19</f>
        <v>0</v>
      </c>
    </row>
    <row r="21" spans="1:7" ht="15.9" customHeight="1">
      <c r="A21" s="67" t="s">
        <v>30</v>
      </c>
      <c r="B21" s="58"/>
      <c r="C21" s="59">
        <f>HZS</f>
        <v>0</v>
      </c>
      <c r="D21" s="9" t="str">
        <f>Rekapitulace!A20</f>
        <v>Kompletační činnost (IČD)</v>
      </c>
      <c r="E21" s="63"/>
      <c r="F21" s="64"/>
      <c r="G21" s="59">
        <f>Rekapitulace!I20</f>
        <v>0</v>
      </c>
    </row>
    <row r="22" spans="1:7" ht="15.9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08" t="s">
        <v>48</v>
      </c>
      <c r="B1" s="109"/>
      <c r="C1" s="110" t="str">
        <f>CONCATENATE(cislostavby," ",nazevstavby)</f>
        <v>011014 Město Krnov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8" thickBot="1">
      <c r="A2" s="116" t="s">
        <v>50</v>
      </c>
      <c r="B2" s="117"/>
      <c r="C2" s="118" t="str">
        <f>CONCATENATE(cisloobjektu," ",nazevobjektu)</f>
        <v>5 Školní jídelna Albrechtická 2-kuchyň</v>
      </c>
      <c r="D2" s="119"/>
      <c r="E2" s="120"/>
      <c r="F2" s="119"/>
      <c r="G2" s="121" t="s">
        <v>79</v>
      </c>
      <c r="H2" s="122"/>
      <c r="I2" s="123"/>
    </row>
    <row r="3" spans="1:9" ht="13.8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8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8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5" t="str">
        <f>Položky!B7</f>
        <v>97</v>
      </c>
      <c r="B7" s="133" t="str">
        <f>Položky!C7</f>
        <v>Prorážení otvorů</v>
      </c>
      <c r="C7" s="69"/>
      <c r="D7" s="134"/>
      <c r="E7" s="226">
        <f>Položky!BA17</f>
        <v>0</v>
      </c>
      <c r="F7" s="227">
        <f>Položky!BB17</f>
        <v>0</v>
      </c>
      <c r="G7" s="227">
        <f>Položky!BC17</f>
        <v>0</v>
      </c>
      <c r="H7" s="227">
        <f>Položky!BD17</f>
        <v>0</v>
      </c>
      <c r="I7" s="228">
        <f>Položky!BE17</f>
        <v>0</v>
      </c>
    </row>
    <row r="8" spans="1:9" s="37" customFormat="1" ht="13.8" thickBot="1">
      <c r="A8" s="225" t="str">
        <f>Položky!B18</f>
        <v>M21</v>
      </c>
      <c r="B8" s="133" t="str">
        <f>Položky!C18</f>
        <v>Elektromontáže</v>
      </c>
      <c r="C8" s="69"/>
      <c r="D8" s="134"/>
      <c r="E8" s="226">
        <f>Položky!BA134</f>
        <v>0</v>
      </c>
      <c r="F8" s="227">
        <f>Položky!BB134</f>
        <v>0</v>
      </c>
      <c r="G8" s="227">
        <f>Položky!BC134</f>
        <v>0</v>
      </c>
      <c r="H8" s="227">
        <f>Položky!BD134</f>
        <v>0</v>
      </c>
      <c r="I8" s="228">
        <f>Položky!BE134</f>
        <v>0</v>
      </c>
    </row>
    <row r="9" spans="1:9" s="141" customFormat="1" ht="13.8" thickBot="1">
      <c r="A9" s="135"/>
      <c r="B9" s="136" t="s">
        <v>57</v>
      </c>
      <c r="C9" s="136"/>
      <c r="D9" s="137"/>
      <c r="E9" s="138">
        <f>SUM(E7:E8)</f>
        <v>0</v>
      </c>
      <c r="F9" s="139">
        <f>SUM(F7:F8)</f>
        <v>0</v>
      </c>
      <c r="G9" s="139">
        <f>SUM(G7:G8)</f>
        <v>0</v>
      </c>
      <c r="H9" s="139">
        <f>SUM(H7:H8)</f>
        <v>0</v>
      </c>
      <c r="I9" s="140">
        <f>SUM(I7:I8)</f>
        <v>0</v>
      </c>
    </row>
    <row r="10" spans="1:9" ht="12.75">
      <c r="A10" s="69"/>
      <c r="B10" s="69"/>
      <c r="C10" s="69"/>
      <c r="D10" s="69"/>
      <c r="E10" s="69"/>
      <c r="F10" s="69"/>
      <c r="G10" s="69"/>
      <c r="H10" s="69"/>
      <c r="I10" s="69"/>
    </row>
    <row r="11" spans="1:57" ht="19.5" customHeight="1">
      <c r="A11" s="125" t="s">
        <v>58</v>
      </c>
      <c r="B11" s="125"/>
      <c r="C11" s="125"/>
      <c r="D11" s="125"/>
      <c r="E11" s="125"/>
      <c r="F11" s="125"/>
      <c r="G11" s="142"/>
      <c r="H11" s="125"/>
      <c r="I11" s="125"/>
      <c r="BA11" s="43"/>
      <c r="BB11" s="43"/>
      <c r="BC11" s="43"/>
      <c r="BD11" s="43"/>
      <c r="BE11" s="43"/>
    </row>
    <row r="12" spans="1:9" ht="13.8" thickBot="1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12.75">
      <c r="A13" s="76" t="s">
        <v>59</v>
      </c>
      <c r="B13" s="77"/>
      <c r="C13" s="77"/>
      <c r="D13" s="143"/>
      <c r="E13" s="144" t="s">
        <v>60</v>
      </c>
      <c r="F13" s="145" t="s">
        <v>61</v>
      </c>
      <c r="G13" s="146" t="s">
        <v>62</v>
      </c>
      <c r="H13" s="147"/>
      <c r="I13" s="148" t="s">
        <v>60</v>
      </c>
    </row>
    <row r="14" spans="1:53" ht="12.75">
      <c r="A14" s="67" t="s">
        <v>271</v>
      </c>
      <c r="B14" s="58"/>
      <c r="C14" s="58"/>
      <c r="D14" s="149"/>
      <c r="E14" s="150"/>
      <c r="F14" s="151"/>
      <c r="G14" s="152">
        <f>CHOOSE(BA14+1,HSV+PSV,HSV+PSV+Mont,HSV+PSV+Dodavka+Mont,HSV,PSV,Mont,Dodavka,Mont+Dodavka,0)</f>
        <v>0</v>
      </c>
      <c r="H14" s="153"/>
      <c r="I14" s="154">
        <f>E14+F14*G14/100</f>
        <v>0</v>
      </c>
      <c r="BA14">
        <v>0</v>
      </c>
    </row>
    <row r="15" spans="1:53" ht="12.75">
      <c r="A15" s="67" t="s">
        <v>272</v>
      </c>
      <c r="B15" s="58"/>
      <c r="C15" s="58"/>
      <c r="D15" s="149"/>
      <c r="E15" s="150"/>
      <c r="F15" s="151"/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3" ht="12.75">
      <c r="A16" s="67" t="s">
        <v>273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274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275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 ht="12.75">
      <c r="A19" s="67" t="s">
        <v>276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1</v>
      </c>
    </row>
    <row r="20" spans="1:53" ht="12.75">
      <c r="A20" s="67" t="s">
        <v>277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 ht="12.75">
      <c r="A21" s="67" t="s">
        <v>278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9" ht="13.8" thickBot="1">
      <c r="A22" s="155"/>
      <c r="B22" s="156" t="s">
        <v>63</v>
      </c>
      <c r="C22" s="157"/>
      <c r="D22" s="158"/>
      <c r="E22" s="159"/>
      <c r="F22" s="160"/>
      <c r="G22" s="160"/>
      <c r="H22" s="161">
        <f>SUM(I14:I21)</f>
        <v>0</v>
      </c>
      <c r="I22" s="162"/>
    </row>
    <row r="24" spans="2:9" ht="12.75">
      <c r="B24" s="141"/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7"/>
  <sheetViews>
    <sheetView showGridLines="0" showZeros="0" workbookViewId="0" topLeftCell="A1">
      <selection activeCell="A134" sqref="A134:IV136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19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16384" width="9.125" style="167" customWidth="1"/>
  </cols>
  <sheetData>
    <row r="1" spans="1:7" ht="15.6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8" thickTop="1">
      <c r="A3" s="108" t="s">
        <v>48</v>
      </c>
      <c r="B3" s="109"/>
      <c r="C3" s="110" t="str">
        <f>CONCATENATE(cislostavby," ",nazevstavby)</f>
        <v>011014 Město Krnov</v>
      </c>
      <c r="D3" s="172"/>
      <c r="E3" s="173" t="s">
        <v>64</v>
      </c>
      <c r="F3" s="174" t="str">
        <f>Rekapitulace!H1</f>
        <v>230615</v>
      </c>
      <c r="G3" s="175"/>
    </row>
    <row r="4" spans="1:7" ht="13.8" thickBot="1">
      <c r="A4" s="176" t="s">
        <v>50</v>
      </c>
      <c r="B4" s="117"/>
      <c r="C4" s="118" t="str">
        <f>CONCATENATE(cisloobjektu," ",nazevobjektu)</f>
        <v>5 Školní jídelna Albrechtická 2-kuchyň</v>
      </c>
      <c r="D4" s="177"/>
      <c r="E4" s="178" t="str">
        <f>Rekapitulace!G2</f>
        <v>Školní jídelna Albrechtická 2-kuchyň</v>
      </c>
      <c r="F4" s="179"/>
      <c r="G4" s="180"/>
    </row>
    <row r="5" spans="1:7" ht="13.8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0.00133</v>
      </c>
    </row>
    <row r="9" spans="1:15" ht="12.75">
      <c r="A9" s="203"/>
      <c r="B9" s="204"/>
      <c r="C9" s="205" t="s">
        <v>86</v>
      </c>
      <c r="D9" s="206"/>
      <c r="E9" s="206"/>
      <c r="F9" s="206"/>
      <c r="G9" s="207"/>
      <c r="L9" s="208" t="s">
        <v>86</v>
      </c>
      <c r="O9" s="195">
        <v>3</v>
      </c>
    </row>
    <row r="10" spans="1:104" ht="12.75">
      <c r="A10" s="196">
        <v>2</v>
      </c>
      <c r="B10" s="197" t="s">
        <v>87</v>
      </c>
      <c r="C10" s="198" t="s">
        <v>88</v>
      </c>
      <c r="D10" s="199" t="s">
        <v>85</v>
      </c>
      <c r="E10" s="200">
        <v>18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0.00049</v>
      </c>
    </row>
    <row r="11" spans="1:15" ht="12.75">
      <c r="A11" s="203"/>
      <c r="B11" s="204"/>
      <c r="C11" s="205" t="s">
        <v>89</v>
      </c>
      <c r="D11" s="206"/>
      <c r="E11" s="206"/>
      <c r="F11" s="206"/>
      <c r="G11" s="207"/>
      <c r="L11" s="208" t="s">
        <v>89</v>
      </c>
      <c r="O11" s="195">
        <v>3</v>
      </c>
    </row>
    <row r="12" spans="1:104" ht="12.75">
      <c r="A12" s="196">
        <v>3</v>
      </c>
      <c r="B12" s="197" t="s">
        <v>90</v>
      </c>
      <c r="C12" s="198" t="s">
        <v>91</v>
      </c>
      <c r="D12" s="199" t="s">
        <v>92</v>
      </c>
      <c r="E12" s="200">
        <v>55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0.00049</v>
      </c>
    </row>
    <row r="13" spans="1:15" ht="12.75">
      <c r="A13" s="203"/>
      <c r="B13" s="204"/>
      <c r="C13" s="205" t="s">
        <v>93</v>
      </c>
      <c r="D13" s="206"/>
      <c r="E13" s="206"/>
      <c r="F13" s="206"/>
      <c r="G13" s="207"/>
      <c r="L13" s="208" t="s">
        <v>93</v>
      </c>
      <c r="O13" s="195">
        <v>3</v>
      </c>
    </row>
    <row r="14" spans="1:104" ht="12.75">
      <c r="A14" s="196">
        <v>4</v>
      </c>
      <c r="B14" s="197" t="s">
        <v>94</v>
      </c>
      <c r="C14" s="198" t="s">
        <v>95</v>
      </c>
      <c r="D14" s="199" t="s">
        <v>92</v>
      </c>
      <c r="E14" s="200">
        <v>55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0.00049</v>
      </c>
    </row>
    <row r="15" spans="1:15" ht="12.75">
      <c r="A15" s="203"/>
      <c r="B15" s="204"/>
      <c r="C15" s="205" t="s">
        <v>93</v>
      </c>
      <c r="D15" s="206"/>
      <c r="E15" s="206"/>
      <c r="F15" s="206"/>
      <c r="G15" s="207"/>
      <c r="L15" s="208" t="s">
        <v>93</v>
      </c>
      <c r="O15" s="195">
        <v>3</v>
      </c>
    </row>
    <row r="16" spans="1:104" ht="12.75">
      <c r="A16" s="196">
        <v>5</v>
      </c>
      <c r="B16" s="197" t="s">
        <v>96</v>
      </c>
      <c r="C16" s="198" t="s">
        <v>97</v>
      </c>
      <c r="D16" s="199" t="s">
        <v>92</v>
      </c>
      <c r="E16" s="200">
        <v>70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0.00049</v>
      </c>
    </row>
    <row r="17" spans="1:57" ht="12.75">
      <c r="A17" s="209"/>
      <c r="B17" s="210" t="s">
        <v>73</v>
      </c>
      <c r="C17" s="211" t="str">
        <f>CONCATENATE(B7," ",C7)</f>
        <v>97 Prorážení otvorů</v>
      </c>
      <c r="D17" s="212"/>
      <c r="E17" s="213"/>
      <c r="F17" s="214"/>
      <c r="G17" s="215">
        <f>SUM(G7:G16)</f>
        <v>0</v>
      </c>
      <c r="O17" s="195">
        <v>4</v>
      </c>
      <c r="BA17" s="216">
        <f>SUM(BA7:BA16)</f>
        <v>0</v>
      </c>
      <c r="BB17" s="216">
        <f>SUM(BB7:BB16)</f>
        <v>0</v>
      </c>
      <c r="BC17" s="216">
        <f>SUM(BC7:BC16)</f>
        <v>0</v>
      </c>
      <c r="BD17" s="216">
        <f>SUM(BD7:BD16)</f>
        <v>0</v>
      </c>
      <c r="BE17" s="216">
        <f>SUM(BE7:BE16)</f>
        <v>0</v>
      </c>
    </row>
    <row r="18" spans="1:15" ht="12.75">
      <c r="A18" s="188" t="s">
        <v>72</v>
      </c>
      <c r="B18" s="189" t="s">
        <v>98</v>
      </c>
      <c r="C18" s="190" t="s">
        <v>99</v>
      </c>
      <c r="D18" s="191"/>
      <c r="E18" s="192"/>
      <c r="F18" s="192"/>
      <c r="G18" s="193"/>
      <c r="H18" s="194"/>
      <c r="I18" s="194"/>
      <c r="O18" s="195">
        <v>1</v>
      </c>
    </row>
    <row r="19" spans="1:104" ht="12.75">
      <c r="A19" s="196">
        <v>6</v>
      </c>
      <c r="B19" s="197" t="s">
        <v>100</v>
      </c>
      <c r="C19" s="198" t="s">
        <v>101</v>
      </c>
      <c r="D19" s="199" t="s">
        <v>92</v>
      </c>
      <c r="E19" s="200">
        <v>1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9</v>
      </c>
      <c r="AC19" s="167">
        <v>9</v>
      </c>
      <c r="AZ19" s="167">
        <v>4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9</v>
      </c>
      <c r="CZ19" s="167">
        <v>0</v>
      </c>
    </row>
    <row r="20" spans="1:15" ht="12.75">
      <c r="A20" s="203"/>
      <c r="B20" s="204"/>
      <c r="C20" s="205" t="s">
        <v>102</v>
      </c>
      <c r="D20" s="206"/>
      <c r="E20" s="206"/>
      <c r="F20" s="206"/>
      <c r="G20" s="207"/>
      <c r="L20" s="208" t="s">
        <v>102</v>
      </c>
      <c r="O20" s="195">
        <v>3</v>
      </c>
    </row>
    <row r="21" spans="1:104" ht="20.4">
      <c r="A21" s="196">
        <v>7</v>
      </c>
      <c r="B21" s="197" t="s">
        <v>103</v>
      </c>
      <c r="C21" s="198" t="s">
        <v>104</v>
      </c>
      <c r="D21" s="199" t="s">
        <v>92</v>
      </c>
      <c r="E21" s="200">
        <v>75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9</v>
      </c>
      <c r="AC21" s="167">
        <v>9</v>
      </c>
      <c r="AZ21" s="167">
        <v>4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9</v>
      </c>
      <c r="CZ21" s="167">
        <v>0</v>
      </c>
    </row>
    <row r="22" spans="1:15" ht="12.75">
      <c r="A22" s="203"/>
      <c r="B22" s="204"/>
      <c r="C22" s="205" t="s">
        <v>105</v>
      </c>
      <c r="D22" s="206"/>
      <c r="E22" s="206"/>
      <c r="F22" s="206"/>
      <c r="G22" s="207"/>
      <c r="L22" s="208" t="s">
        <v>105</v>
      </c>
      <c r="O22" s="195">
        <v>3</v>
      </c>
    </row>
    <row r="23" spans="1:104" ht="20.4">
      <c r="A23" s="196">
        <v>8</v>
      </c>
      <c r="B23" s="197" t="s">
        <v>106</v>
      </c>
      <c r="C23" s="198" t="s">
        <v>107</v>
      </c>
      <c r="D23" s="199" t="s">
        <v>92</v>
      </c>
      <c r="E23" s="200">
        <v>17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9</v>
      </c>
      <c r="AC23" s="167">
        <v>9</v>
      </c>
      <c r="AZ23" s="167">
        <v>4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9</v>
      </c>
      <c r="CZ23" s="167">
        <v>0</v>
      </c>
    </row>
    <row r="24" spans="1:15" ht="12.75">
      <c r="A24" s="203"/>
      <c r="B24" s="204"/>
      <c r="C24" s="205" t="s">
        <v>108</v>
      </c>
      <c r="D24" s="206"/>
      <c r="E24" s="206"/>
      <c r="F24" s="206"/>
      <c r="G24" s="207"/>
      <c r="L24" s="208" t="s">
        <v>108</v>
      </c>
      <c r="O24" s="195">
        <v>3</v>
      </c>
    </row>
    <row r="25" spans="1:104" ht="20.4">
      <c r="A25" s="196">
        <v>9</v>
      </c>
      <c r="B25" s="197" t="s">
        <v>109</v>
      </c>
      <c r="C25" s="198" t="s">
        <v>110</v>
      </c>
      <c r="D25" s="199" t="s">
        <v>92</v>
      </c>
      <c r="E25" s="200">
        <v>43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9</v>
      </c>
      <c r="AC25" s="167">
        <v>9</v>
      </c>
      <c r="AZ25" s="167">
        <v>4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9</v>
      </c>
      <c r="CZ25" s="167">
        <v>0</v>
      </c>
    </row>
    <row r="26" spans="1:15" ht="12.75">
      <c r="A26" s="203"/>
      <c r="B26" s="204"/>
      <c r="C26" s="205" t="s">
        <v>111</v>
      </c>
      <c r="D26" s="206"/>
      <c r="E26" s="206"/>
      <c r="F26" s="206"/>
      <c r="G26" s="207"/>
      <c r="L26" s="208" t="s">
        <v>111</v>
      </c>
      <c r="O26" s="195">
        <v>3</v>
      </c>
    </row>
    <row r="27" spans="1:15" ht="12.75">
      <c r="A27" s="203"/>
      <c r="B27" s="204"/>
      <c r="C27" s="205" t="s">
        <v>112</v>
      </c>
      <c r="D27" s="206"/>
      <c r="E27" s="206"/>
      <c r="F27" s="206"/>
      <c r="G27" s="207"/>
      <c r="L27" s="208" t="s">
        <v>112</v>
      </c>
      <c r="O27" s="195">
        <v>3</v>
      </c>
    </row>
    <row r="28" spans="1:104" ht="20.4">
      <c r="A28" s="196">
        <v>10</v>
      </c>
      <c r="B28" s="197" t="s">
        <v>113</v>
      </c>
      <c r="C28" s="198" t="s">
        <v>114</v>
      </c>
      <c r="D28" s="199" t="s">
        <v>85</v>
      </c>
      <c r="E28" s="200">
        <v>18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9</v>
      </c>
      <c r="AC28" s="167">
        <v>9</v>
      </c>
      <c r="AZ28" s="167">
        <v>4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9</v>
      </c>
      <c r="CZ28" s="167">
        <v>2E-05</v>
      </c>
    </row>
    <row r="29" spans="1:15" ht="12.75">
      <c r="A29" s="203"/>
      <c r="B29" s="204"/>
      <c r="C29" s="205" t="s">
        <v>115</v>
      </c>
      <c r="D29" s="206"/>
      <c r="E29" s="206"/>
      <c r="F29" s="206"/>
      <c r="G29" s="207"/>
      <c r="L29" s="208" t="s">
        <v>115</v>
      </c>
      <c r="O29" s="195">
        <v>3</v>
      </c>
    </row>
    <row r="30" spans="1:104" ht="20.4">
      <c r="A30" s="196">
        <v>11</v>
      </c>
      <c r="B30" s="197" t="s">
        <v>116</v>
      </c>
      <c r="C30" s="198" t="s">
        <v>117</v>
      </c>
      <c r="D30" s="199" t="s">
        <v>85</v>
      </c>
      <c r="E30" s="200">
        <v>3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9</v>
      </c>
      <c r="AC30" s="167">
        <v>9</v>
      </c>
      <c r="AZ30" s="167">
        <v>4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9</v>
      </c>
      <c r="CZ30" s="167">
        <v>0.00022</v>
      </c>
    </row>
    <row r="31" spans="1:15" ht="12.75">
      <c r="A31" s="203"/>
      <c r="B31" s="204"/>
      <c r="C31" s="205" t="s">
        <v>118</v>
      </c>
      <c r="D31" s="206"/>
      <c r="E31" s="206"/>
      <c r="F31" s="206"/>
      <c r="G31" s="207"/>
      <c r="L31" s="208" t="s">
        <v>118</v>
      </c>
      <c r="O31" s="195">
        <v>3</v>
      </c>
    </row>
    <row r="32" spans="1:104" ht="20.4">
      <c r="A32" s="196">
        <v>12</v>
      </c>
      <c r="B32" s="197" t="s">
        <v>119</v>
      </c>
      <c r="C32" s="198" t="s">
        <v>120</v>
      </c>
      <c r="D32" s="199" t="s">
        <v>85</v>
      </c>
      <c r="E32" s="200">
        <v>3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9</v>
      </c>
      <c r="AC32" s="167">
        <v>9</v>
      </c>
      <c r="AZ32" s="167">
        <v>4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9</v>
      </c>
      <c r="CZ32" s="167">
        <v>0.00063</v>
      </c>
    </row>
    <row r="33" spans="1:15" ht="12.75">
      <c r="A33" s="203"/>
      <c r="B33" s="204"/>
      <c r="C33" s="205" t="s">
        <v>121</v>
      </c>
      <c r="D33" s="206"/>
      <c r="E33" s="206"/>
      <c r="F33" s="206"/>
      <c r="G33" s="207"/>
      <c r="L33" s="208" t="s">
        <v>121</v>
      </c>
      <c r="O33" s="195">
        <v>3</v>
      </c>
    </row>
    <row r="34" spans="1:104" ht="12.75">
      <c r="A34" s="196">
        <v>13</v>
      </c>
      <c r="B34" s="197" t="s">
        <v>122</v>
      </c>
      <c r="C34" s="198" t="s">
        <v>123</v>
      </c>
      <c r="D34" s="199" t="s">
        <v>85</v>
      </c>
      <c r="E34" s="200">
        <v>4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9</v>
      </c>
      <c r="AC34" s="167">
        <v>9</v>
      </c>
      <c r="AZ34" s="167">
        <v>4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9</v>
      </c>
      <c r="CZ34" s="167">
        <v>0</v>
      </c>
    </row>
    <row r="35" spans="1:15" ht="12.75">
      <c r="A35" s="203"/>
      <c r="B35" s="204"/>
      <c r="C35" s="205" t="s">
        <v>124</v>
      </c>
      <c r="D35" s="206"/>
      <c r="E35" s="206"/>
      <c r="F35" s="206"/>
      <c r="G35" s="207"/>
      <c r="L35" s="208" t="s">
        <v>124</v>
      </c>
      <c r="O35" s="195">
        <v>3</v>
      </c>
    </row>
    <row r="36" spans="1:104" ht="12.75">
      <c r="A36" s="196">
        <v>14</v>
      </c>
      <c r="B36" s="197" t="s">
        <v>125</v>
      </c>
      <c r="C36" s="198" t="s">
        <v>126</v>
      </c>
      <c r="D36" s="199" t="s">
        <v>85</v>
      </c>
      <c r="E36" s="200">
        <v>78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9</v>
      </c>
      <c r="AC36" s="167">
        <v>9</v>
      </c>
      <c r="AZ36" s="167">
        <v>4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9</v>
      </c>
      <c r="CZ36" s="167">
        <v>0</v>
      </c>
    </row>
    <row r="37" spans="1:104" ht="12.75">
      <c r="A37" s="196">
        <v>15</v>
      </c>
      <c r="B37" s="197" t="s">
        <v>127</v>
      </c>
      <c r="C37" s="198" t="s">
        <v>128</v>
      </c>
      <c r="D37" s="199" t="s">
        <v>85</v>
      </c>
      <c r="E37" s="200">
        <v>20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9</v>
      </c>
      <c r="AC37" s="167">
        <v>9</v>
      </c>
      <c r="AZ37" s="167">
        <v>4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9</v>
      </c>
      <c r="CZ37" s="167">
        <v>0</v>
      </c>
    </row>
    <row r="38" spans="1:104" ht="12.75">
      <c r="A38" s="196">
        <v>16</v>
      </c>
      <c r="B38" s="197" t="s">
        <v>129</v>
      </c>
      <c r="C38" s="198" t="s">
        <v>130</v>
      </c>
      <c r="D38" s="199" t="s">
        <v>85</v>
      </c>
      <c r="E38" s="200">
        <v>52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9</v>
      </c>
      <c r="AC38" s="167">
        <v>9</v>
      </c>
      <c r="AZ38" s="167">
        <v>4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9</v>
      </c>
      <c r="CZ38" s="167">
        <v>0</v>
      </c>
    </row>
    <row r="39" spans="1:15" ht="12.75">
      <c r="A39" s="203"/>
      <c r="B39" s="204"/>
      <c r="C39" s="205" t="s">
        <v>131</v>
      </c>
      <c r="D39" s="206"/>
      <c r="E39" s="206"/>
      <c r="F39" s="206"/>
      <c r="G39" s="207"/>
      <c r="L39" s="208" t="s">
        <v>131</v>
      </c>
      <c r="O39" s="195">
        <v>3</v>
      </c>
    </row>
    <row r="40" spans="1:104" ht="12.75">
      <c r="A40" s="196">
        <v>17</v>
      </c>
      <c r="B40" s="197" t="s">
        <v>132</v>
      </c>
      <c r="C40" s="198" t="s">
        <v>133</v>
      </c>
      <c r="D40" s="199" t="s">
        <v>85</v>
      </c>
      <c r="E40" s="200">
        <v>37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9</v>
      </c>
      <c r="AC40" s="167">
        <v>9</v>
      </c>
      <c r="AZ40" s="167">
        <v>4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9</v>
      </c>
      <c r="CZ40" s="167">
        <v>0</v>
      </c>
    </row>
    <row r="41" spans="1:104" ht="12.75">
      <c r="A41" s="196">
        <v>18</v>
      </c>
      <c r="B41" s="197" t="s">
        <v>134</v>
      </c>
      <c r="C41" s="198" t="s">
        <v>135</v>
      </c>
      <c r="D41" s="199" t="s">
        <v>85</v>
      </c>
      <c r="E41" s="200">
        <v>16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9</v>
      </c>
      <c r="AC41" s="167">
        <v>9</v>
      </c>
      <c r="AZ41" s="167">
        <v>4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9</v>
      </c>
      <c r="CZ41" s="167">
        <v>0</v>
      </c>
    </row>
    <row r="42" spans="1:15" ht="12.75">
      <c r="A42" s="203"/>
      <c r="B42" s="204"/>
      <c r="C42" s="205" t="s">
        <v>136</v>
      </c>
      <c r="D42" s="206"/>
      <c r="E42" s="206"/>
      <c r="F42" s="206"/>
      <c r="G42" s="207"/>
      <c r="L42" s="208" t="s">
        <v>136</v>
      </c>
      <c r="O42" s="195">
        <v>3</v>
      </c>
    </row>
    <row r="43" spans="1:104" ht="12.75">
      <c r="A43" s="196">
        <v>19</v>
      </c>
      <c r="B43" s="197" t="s">
        <v>137</v>
      </c>
      <c r="C43" s="198" t="s">
        <v>138</v>
      </c>
      <c r="D43" s="199" t="s">
        <v>85</v>
      </c>
      <c r="E43" s="200">
        <v>13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9</v>
      </c>
      <c r="AC43" s="167">
        <v>9</v>
      </c>
      <c r="AZ43" s="167">
        <v>4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9</v>
      </c>
      <c r="CZ43" s="167">
        <v>0</v>
      </c>
    </row>
    <row r="44" spans="1:15" ht="12.75">
      <c r="A44" s="203"/>
      <c r="B44" s="204"/>
      <c r="C44" s="205" t="s">
        <v>139</v>
      </c>
      <c r="D44" s="206"/>
      <c r="E44" s="206"/>
      <c r="F44" s="206"/>
      <c r="G44" s="207"/>
      <c r="L44" s="208" t="s">
        <v>139</v>
      </c>
      <c r="O44" s="195">
        <v>3</v>
      </c>
    </row>
    <row r="45" spans="1:104" ht="20.4">
      <c r="A45" s="196">
        <v>20</v>
      </c>
      <c r="B45" s="197" t="s">
        <v>140</v>
      </c>
      <c r="C45" s="198" t="s">
        <v>141</v>
      </c>
      <c r="D45" s="199" t="s">
        <v>85</v>
      </c>
      <c r="E45" s="200">
        <v>2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9</v>
      </c>
      <c r="AC45" s="167">
        <v>9</v>
      </c>
      <c r="AZ45" s="167">
        <v>4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9</v>
      </c>
      <c r="CZ45" s="167">
        <v>4E-05</v>
      </c>
    </row>
    <row r="46" spans="1:15" ht="12.75">
      <c r="A46" s="203"/>
      <c r="B46" s="204"/>
      <c r="C46" s="205" t="s">
        <v>142</v>
      </c>
      <c r="D46" s="206"/>
      <c r="E46" s="206"/>
      <c r="F46" s="206"/>
      <c r="G46" s="207"/>
      <c r="L46" s="208" t="s">
        <v>142</v>
      </c>
      <c r="O46" s="195">
        <v>3</v>
      </c>
    </row>
    <row r="47" spans="1:104" ht="20.4">
      <c r="A47" s="196">
        <v>21</v>
      </c>
      <c r="B47" s="197" t="s">
        <v>143</v>
      </c>
      <c r="C47" s="198" t="s">
        <v>144</v>
      </c>
      <c r="D47" s="199" t="s">
        <v>85</v>
      </c>
      <c r="E47" s="200">
        <v>2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9</v>
      </c>
      <c r="AC47" s="167">
        <v>9</v>
      </c>
      <c r="AZ47" s="167">
        <v>4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9</v>
      </c>
      <c r="CZ47" s="167">
        <v>4E-05</v>
      </c>
    </row>
    <row r="48" spans="1:15" ht="12.75">
      <c r="A48" s="203"/>
      <c r="B48" s="204"/>
      <c r="C48" s="205" t="s">
        <v>145</v>
      </c>
      <c r="D48" s="206"/>
      <c r="E48" s="206"/>
      <c r="F48" s="206"/>
      <c r="G48" s="207"/>
      <c r="L48" s="208" t="s">
        <v>145</v>
      </c>
      <c r="O48" s="195">
        <v>3</v>
      </c>
    </row>
    <row r="49" spans="1:104" ht="12.75">
      <c r="A49" s="196">
        <v>22</v>
      </c>
      <c r="B49" s="197" t="s">
        <v>146</v>
      </c>
      <c r="C49" s="198" t="s">
        <v>147</v>
      </c>
      <c r="D49" s="199" t="s">
        <v>85</v>
      </c>
      <c r="E49" s="200">
        <v>7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9</v>
      </c>
      <c r="AC49" s="167">
        <v>9</v>
      </c>
      <c r="AZ49" s="167">
        <v>4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9</v>
      </c>
      <c r="CZ49" s="167">
        <v>0</v>
      </c>
    </row>
    <row r="50" spans="1:15" ht="12.75">
      <c r="A50" s="203"/>
      <c r="B50" s="204"/>
      <c r="C50" s="205" t="s">
        <v>148</v>
      </c>
      <c r="D50" s="206"/>
      <c r="E50" s="206"/>
      <c r="F50" s="206"/>
      <c r="G50" s="207"/>
      <c r="L50" s="208" t="s">
        <v>148</v>
      </c>
      <c r="O50" s="195">
        <v>3</v>
      </c>
    </row>
    <row r="51" spans="1:15" ht="12.75">
      <c r="A51" s="203"/>
      <c r="B51" s="204"/>
      <c r="C51" s="205" t="s">
        <v>149</v>
      </c>
      <c r="D51" s="206"/>
      <c r="E51" s="206"/>
      <c r="F51" s="206"/>
      <c r="G51" s="207"/>
      <c r="L51" s="208" t="s">
        <v>149</v>
      </c>
      <c r="O51" s="195">
        <v>3</v>
      </c>
    </row>
    <row r="52" spans="1:104" ht="20.4">
      <c r="A52" s="196">
        <v>23</v>
      </c>
      <c r="B52" s="197" t="s">
        <v>150</v>
      </c>
      <c r="C52" s="198" t="s">
        <v>151</v>
      </c>
      <c r="D52" s="199" t="s">
        <v>85</v>
      </c>
      <c r="E52" s="200">
        <v>7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9</v>
      </c>
      <c r="AC52" s="167">
        <v>9</v>
      </c>
      <c r="AZ52" s="167">
        <v>4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9</v>
      </c>
      <c r="CZ52" s="167">
        <v>0</v>
      </c>
    </row>
    <row r="53" spans="1:15" ht="12.75">
      <c r="A53" s="203"/>
      <c r="B53" s="204"/>
      <c r="C53" s="205" t="s">
        <v>152</v>
      </c>
      <c r="D53" s="206"/>
      <c r="E53" s="206"/>
      <c r="F53" s="206"/>
      <c r="G53" s="207"/>
      <c r="L53" s="208" t="s">
        <v>152</v>
      </c>
      <c r="O53" s="195">
        <v>3</v>
      </c>
    </row>
    <row r="54" spans="1:15" ht="12.75">
      <c r="A54" s="203"/>
      <c r="B54" s="204"/>
      <c r="C54" s="205" t="s">
        <v>149</v>
      </c>
      <c r="D54" s="206"/>
      <c r="E54" s="206"/>
      <c r="F54" s="206"/>
      <c r="G54" s="207"/>
      <c r="L54" s="208" t="s">
        <v>149</v>
      </c>
      <c r="O54" s="195">
        <v>3</v>
      </c>
    </row>
    <row r="55" spans="1:104" ht="20.4">
      <c r="A55" s="196">
        <v>24</v>
      </c>
      <c r="B55" s="197" t="s">
        <v>153</v>
      </c>
      <c r="C55" s="198" t="s">
        <v>154</v>
      </c>
      <c r="D55" s="199" t="s">
        <v>85</v>
      </c>
      <c r="E55" s="200">
        <v>2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9</v>
      </c>
      <c r="AC55" s="167">
        <v>9</v>
      </c>
      <c r="AZ55" s="167">
        <v>4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9</v>
      </c>
      <c r="CZ55" s="167">
        <v>0</v>
      </c>
    </row>
    <row r="56" spans="1:15" ht="12.75">
      <c r="A56" s="203"/>
      <c r="B56" s="204"/>
      <c r="C56" s="205" t="s">
        <v>155</v>
      </c>
      <c r="D56" s="206"/>
      <c r="E56" s="206"/>
      <c r="F56" s="206"/>
      <c r="G56" s="207"/>
      <c r="L56" s="208" t="s">
        <v>155</v>
      </c>
      <c r="O56" s="195">
        <v>3</v>
      </c>
    </row>
    <row r="57" spans="1:104" ht="12.75">
      <c r="A57" s="196">
        <v>25</v>
      </c>
      <c r="B57" s="197" t="s">
        <v>156</v>
      </c>
      <c r="C57" s="198" t="s">
        <v>157</v>
      </c>
      <c r="D57" s="199" t="s">
        <v>85</v>
      </c>
      <c r="E57" s="200">
        <v>1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9</v>
      </c>
      <c r="AC57" s="167">
        <v>9</v>
      </c>
      <c r="AZ57" s="167">
        <v>4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9</v>
      </c>
      <c r="CZ57" s="167">
        <v>0</v>
      </c>
    </row>
    <row r="58" spans="1:104" ht="20.4">
      <c r="A58" s="196">
        <v>26</v>
      </c>
      <c r="B58" s="197" t="s">
        <v>158</v>
      </c>
      <c r="C58" s="198" t="s">
        <v>159</v>
      </c>
      <c r="D58" s="199" t="s">
        <v>85</v>
      </c>
      <c r="E58" s="200">
        <v>13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9</v>
      </c>
      <c r="AC58" s="167">
        <v>9</v>
      </c>
      <c r="AZ58" s="167">
        <v>4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9</v>
      </c>
      <c r="CZ58" s="167">
        <v>0.00018</v>
      </c>
    </row>
    <row r="59" spans="1:104" ht="20.4">
      <c r="A59" s="196">
        <v>27</v>
      </c>
      <c r="B59" s="197" t="s">
        <v>160</v>
      </c>
      <c r="C59" s="198" t="s">
        <v>161</v>
      </c>
      <c r="D59" s="199" t="s">
        <v>85</v>
      </c>
      <c r="E59" s="200">
        <v>3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9</v>
      </c>
      <c r="AC59" s="167">
        <v>9</v>
      </c>
      <c r="AZ59" s="167">
        <v>4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9</v>
      </c>
      <c r="CZ59" s="167">
        <v>0</v>
      </c>
    </row>
    <row r="60" spans="1:104" ht="20.4">
      <c r="A60" s="196">
        <v>28</v>
      </c>
      <c r="B60" s="197" t="s">
        <v>162</v>
      </c>
      <c r="C60" s="198" t="s">
        <v>163</v>
      </c>
      <c r="D60" s="199" t="s">
        <v>85</v>
      </c>
      <c r="E60" s="200">
        <v>1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9</v>
      </c>
      <c r="AC60" s="167">
        <v>9</v>
      </c>
      <c r="AZ60" s="167">
        <v>4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9</v>
      </c>
      <c r="CZ60" s="167">
        <v>0</v>
      </c>
    </row>
    <row r="61" spans="1:104" ht="12.75">
      <c r="A61" s="196">
        <v>29</v>
      </c>
      <c r="B61" s="197" t="s">
        <v>164</v>
      </c>
      <c r="C61" s="198" t="s">
        <v>165</v>
      </c>
      <c r="D61" s="199" t="s">
        <v>85</v>
      </c>
      <c r="E61" s="200">
        <v>1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9</v>
      </c>
      <c r="AC61" s="167">
        <v>9</v>
      </c>
      <c r="AZ61" s="167">
        <v>4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9</v>
      </c>
      <c r="CZ61" s="167">
        <v>0</v>
      </c>
    </row>
    <row r="62" spans="1:15" ht="12.75">
      <c r="A62" s="203"/>
      <c r="B62" s="204"/>
      <c r="C62" s="205" t="s">
        <v>166</v>
      </c>
      <c r="D62" s="206"/>
      <c r="E62" s="206"/>
      <c r="F62" s="206"/>
      <c r="G62" s="207"/>
      <c r="L62" s="208" t="s">
        <v>166</v>
      </c>
      <c r="O62" s="195">
        <v>3</v>
      </c>
    </row>
    <row r="63" spans="1:104" ht="12.75">
      <c r="A63" s="196">
        <v>30</v>
      </c>
      <c r="B63" s="197" t="s">
        <v>167</v>
      </c>
      <c r="C63" s="198" t="s">
        <v>168</v>
      </c>
      <c r="D63" s="199" t="s">
        <v>85</v>
      </c>
      <c r="E63" s="200">
        <v>7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9</v>
      </c>
      <c r="AC63" s="167">
        <v>9</v>
      </c>
      <c r="AZ63" s="167">
        <v>4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9</v>
      </c>
      <c r="CZ63" s="167">
        <v>0</v>
      </c>
    </row>
    <row r="64" spans="1:15" ht="12.75">
      <c r="A64" s="203"/>
      <c r="B64" s="204"/>
      <c r="C64" s="205" t="s">
        <v>169</v>
      </c>
      <c r="D64" s="206"/>
      <c r="E64" s="206"/>
      <c r="F64" s="206"/>
      <c r="G64" s="207"/>
      <c r="L64" s="208" t="s">
        <v>169</v>
      </c>
      <c r="O64" s="195">
        <v>3</v>
      </c>
    </row>
    <row r="65" spans="1:104" ht="12.75">
      <c r="A65" s="196">
        <v>31</v>
      </c>
      <c r="B65" s="197" t="s">
        <v>170</v>
      </c>
      <c r="C65" s="198" t="s">
        <v>171</v>
      </c>
      <c r="D65" s="199" t="s">
        <v>85</v>
      </c>
      <c r="E65" s="200">
        <v>9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9</v>
      </c>
      <c r="AC65" s="167">
        <v>9</v>
      </c>
      <c r="AZ65" s="167">
        <v>4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9</v>
      </c>
      <c r="CZ65" s="167">
        <v>0</v>
      </c>
    </row>
    <row r="66" spans="1:15" ht="12.75">
      <c r="A66" s="203"/>
      <c r="B66" s="204"/>
      <c r="C66" s="205" t="s">
        <v>169</v>
      </c>
      <c r="D66" s="206"/>
      <c r="E66" s="206"/>
      <c r="F66" s="206"/>
      <c r="G66" s="207"/>
      <c r="L66" s="208" t="s">
        <v>169</v>
      </c>
      <c r="O66" s="195">
        <v>3</v>
      </c>
    </row>
    <row r="67" spans="1:104" ht="12.75">
      <c r="A67" s="196">
        <v>32</v>
      </c>
      <c r="B67" s="197" t="s">
        <v>172</v>
      </c>
      <c r="C67" s="198" t="s">
        <v>173</v>
      </c>
      <c r="D67" s="199" t="s">
        <v>85</v>
      </c>
      <c r="E67" s="200">
        <v>1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9</v>
      </c>
      <c r="AC67" s="167">
        <v>9</v>
      </c>
      <c r="AZ67" s="167">
        <v>4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9</v>
      </c>
      <c r="CZ67" s="167">
        <v>0</v>
      </c>
    </row>
    <row r="68" spans="1:15" ht="12.75">
      <c r="A68" s="203"/>
      <c r="B68" s="204"/>
      <c r="C68" s="205" t="s">
        <v>174</v>
      </c>
      <c r="D68" s="206"/>
      <c r="E68" s="206"/>
      <c r="F68" s="206"/>
      <c r="G68" s="207"/>
      <c r="L68" s="208" t="s">
        <v>174</v>
      </c>
      <c r="O68" s="195">
        <v>3</v>
      </c>
    </row>
    <row r="69" spans="1:104" ht="12.75">
      <c r="A69" s="196">
        <v>33</v>
      </c>
      <c r="B69" s="197" t="s">
        <v>175</v>
      </c>
      <c r="C69" s="198" t="s">
        <v>176</v>
      </c>
      <c r="D69" s="199" t="s">
        <v>85</v>
      </c>
      <c r="E69" s="200">
        <v>10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9</v>
      </c>
      <c r="AC69" s="167">
        <v>9</v>
      </c>
      <c r="AZ69" s="167">
        <v>4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9</v>
      </c>
      <c r="CZ69" s="167">
        <v>0</v>
      </c>
    </row>
    <row r="70" spans="1:15" ht="12.75">
      <c r="A70" s="203"/>
      <c r="B70" s="204"/>
      <c r="C70" s="205" t="s">
        <v>169</v>
      </c>
      <c r="D70" s="206"/>
      <c r="E70" s="206"/>
      <c r="F70" s="206"/>
      <c r="G70" s="207"/>
      <c r="L70" s="208" t="s">
        <v>169</v>
      </c>
      <c r="O70" s="195">
        <v>3</v>
      </c>
    </row>
    <row r="71" spans="1:104" ht="12.75">
      <c r="A71" s="196">
        <v>34</v>
      </c>
      <c r="B71" s="197" t="s">
        <v>177</v>
      </c>
      <c r="C71" s="198" t="s">
        <v>178</v>
      </c>
      <c r="D71" s="199" t="s">
        <v>85</v>
      </c>
      <c r="E71" s="200">
        <v>2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9</v>
      </c>
      <c r="AC71" s="167">
        <v>9</v>
      </c>
      <c r="AZ71" s="167">
        <v>4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9</v>
      </c>
      <c r="CZ71" s="167">
        <v>0</v>
      </c>
    </row>
    <row r="72" spans="1:104" ht="12.75">
      <c r="A72" s="196">
        <v>35</v>
      </c>
      <c r="B72" s="197" t="s">
        <v>179</v>
      </c>
      <c r="C72" s="198" t="s">
        <v>180</v>
      </c>
      <c r="D72" s="199" t="s">
        <v>85</v>
      </c>
      <c r="E72" s="200">
        <v>1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9</v>
      </c>
      <c r="AC72" s="167">
        <v>9</v>
      </c>
      <c r="AZ72" s="167">
        <v>4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9</v>
      </c>
      <c r="CZ72" s="167">
        <v>0</v>
      </c>
    </row>
    <row r="73" spans="1:15" ht="12.75">
      <c r="A73" s="203"/>
      <c r="B73" s="204"/>
      <c r="C73" s="205" t="s">
        <v>181</v>
      </c>
      <c r="D73" s="206"/>
      <c r="E73" s="206"/>
      <c r="F73" s="206"/>
      <c r="G73" s="207"/>
      <c r="L73" s="208" t="s">
        <v>181</v>
      </c>
      <c r="O73" s="195">
        <v>3</v>
      </c>
    </row>
    <row r="74" spans="1:104" ht="12.75">
      <c r="A74" s="196">
        <v>36</v>
      </c>
      <c r="B74" s="197" t="s">
        <v>182</v>
      </c>
      <c r="C74" s="198" t="s">
        <v>183</v>
      </c>
      <c r="D74" s="199" t="s">
        <v>85</v>
      </c>
      <c r="E74" s="200">
        <v>14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9</v>
      </c>
      <c r="AC74" s="167">
        <v>9</v>
      </c>
      <c r="AZ74" s="167">
        <v>4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9</v>
      </c>
      <c r="CZ74" s="167">
        <v>0</v>
      </c>
    </row>
    <row r="75" spans="1:15" ht="12.75">
      <c r="A75" s="203"/>
      <c r="B75" s="204"/>
      <c r="C75" s="205" t="s">
        <v>184</v>
      </c>
      <c r="D75" s="206"/>
      <c r="E75" s="206"/>
      <c r="F75" s="206"/>
      <c r="G75" s="207"/>
      <c r="L75" s="208" t="s">
        <v>184</v>
      </c>
      <c r="O75" s="195">
        <v>3</v>
      </c>
    </row>
    <row r="76" spans="1:104" ht="12.75">
      <c r="A76" s="196">
        <v>37</v>
      </c>
      <c r="B76" s="197" t="s">
        <v>185</v>
      </c>
      <c r="C76" s="198" t="s">
        <v>186</v>
      </c>
      <c r="D76" s="199" t="s">
        <v>85</v>
      </c>
      <c r="E76" s="200">
        <v>14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0</v>
      </c>
    </row>
    <row r="77" spans="1:15" ht="12.75">
      <c r="A77" s="203"/>
      <c r="B77" s="204"/>
      <c r="C77" s="205" t="s">
        <v>187</v>
      </c>
      <c r="D77" s="206"/>
      <c r="E77" s="206"/>
      <c r="F77" s="206"/>
      <c r="G77" s="207"/>
      <c r="L77" s="208" t="s">
        <v>187</v>
      </c>
      <c r="O77" s="195">
        <v>3</v>
      </c>
    </row>
    <row r="78" spans="1:104" ht="20.4">
      <c r="A78" s="196">
        <v>38</v>
      </c>
      <c r="B78" s="197" t="s">
        <v>188</v>
      </c>
      <c r="C78" s="198" t="s">
        <v>189</v>
      </c>
      <c r="D78" s="199" t="s">
        <v>92</v>
      </c>
      <c r="E78" s="200">
        <v>230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9</v>
      </c>
      <c r="AC78" s="167">
        <v>9</v>
      </c>
      <c r="AZ78" s="167">
        <v>4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9</v>
      </c>
      <c r="CZ78" s="167">
        <v>1E-05</v>
      </c>
    </row>
    <row r="79" spans="1:15" ht="12.75">
      <c r="A79" s="203"/>
      <c r="B79" s="204"/>
      <c r="C79" s="205" t="s">
        <v>190</v>
      </c>
      <c r="D79" s="206"/>
      <c r="E79" s="206"/>
      <c r="F79" s="206"/>
      <c r="G79" s="207"/>
      <c r="L79" s="208" t="s">
        <v>190</v>
      </c>
      <c r="O79" s="195">
        <v>3</v>
      </c>
    </row>
    <row r="80" spans="1:104" ht="20.4">
      <c r="A80" s="196">
        <v>39</v>
      </c>
      <c r="B80" s="197" t="s">
        <v>191</v>
      </c>
      <c r="C80" s="198" t="s">
        <v>192</v>
      </c>
      <c r="D80" s="199" t="s">
        <v>92</v>
      </c>
      <c r="E80" s="200">
        <v>240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9</v>
      </c>
      <c r="AC80" s="167">
        <v>9</v>
      </c>
      <c r="AZ80" s="167">
        <v>4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9</v>
      </c>
      <c r="CZ80" s="167">
        <v>0.00028</v>
      </c>
    </row>
    <row r="81" spans="1:15" ht="12.75">
      <c r="A81" s="203"/>
      <c r="B81" s="204"/>
      <c r="C81" s="205" t="s">
        <v>193</v>
      </c>
      <c r="D81" s="206"/>
      <c r="E81" s="206"/>
      <c r="F81" s="206"/>
      <c r="G81" s="207"/>
      <c r="L81" s="208" t="s">
        <v>193</v>
      </c>
      <c r="O81" s="195">
        <v>3</v>
      </c>
    </row>
    <row r="82" spans="1:104" ht="12.75">
      <c r="A82" s="196">
        <v>40</v>
      </c>
      <c r="B82" s="197" t="s">
        <v>194</v>
      </c>
      <c r="C82" s="198" t="s">
        <v>195</v>
      </c>
      <c r="D82" s="199" t="s">
        <v>85</v>
      </c>
      <c r="E82" s="200">
        <v>30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9</v>
      </c>
      <c r="AC82" s="167">
        <v>9</v>
      </c>
      <c r="AZ82" s="167">
        <v>4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9</v>
      </c>
      <c r="CZ82" s="167">
        <v>0</v>
      </c>
    </row>
    <row r="83" spans="1:15" ht="12.75">
      <c r="A83" s="203"/>
      <c r="B83" s="204"/>
      <c r="C83" s="205" t="s">
        <v>196</v>
      </c>
      <c r="D83" s="206"/>
      <c r="E83" s="206"/>
      <c r="F83" s="206"/>
      <c r="G83" s="207"/>
      <c r="L83" s="208" t="s">
        <v>196</v>
      </c>
      <c r="O83" s="195">
        <v>3</v>
      </c>
    </row>
    <row r="84" spans="1:104" ht="20.4">
      <c r="A84" s="196">
        <v>41</v>
      </c>
      <c r="B84" s="197" t="s">
        <v>197</v>
      </c>
      <c r="C84" s="198" t="s">
        <v>198</v>
      </c>
      <c r="D84" s="199" t="s">
        <v>85</v>
      </c>
      <c r="E84" s="200">
        <v>50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9</v>
      </c>
      <c r="AC84" s="167">
        <v>9</v>
      </c>
      <c r="AZ84" s="167">
        <v>4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9</v>
      </c>
      <c r="CZ84" s="167">
        <v>0.00025</v>
      </c>
    </row>
    <row r="85" spans="1:104" ht="12.75">
      <c r="A85" s="196">
        <v>42</v>
      </c>
      <c r="B85" s="197" t="s">
        <v>199</v>
      </c>
      <c r="C85" s="198" t="s">
        <v>200</v>
      </c>
      <c r="D85" s="199" t="s">
        <v>85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9</v>
      </c>
      <c r="AC85" s="167">
        <v>9</v>
      </c>
      <c r="AZ85" s="167">
        <v>4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9</v>
      </c>
      <c r="CZ85" s="167">
        <v>0</v>
      </c>
    </row>
    <row r="86" spans="1:15" ht="12.75">
      <c r="A86" s="203"/>
      <c r="B86" s="204"/>
      <c r="C86" s="205" t="s">
        <v>201</v>
      </c>
      <c r="D86" s="206"/>
      <c r="E86" s="206"/>
      <c r="F86" s="206"/>
      <c r="G86" s="207"/>
      <c r="L86" s="208" t="s">
        <v>201</v>
      </c>
      <c r="O86" s="195">
        <v>3</v>
      </c>
    </row>
    <row r="87" spans="1:104" ht="20.4">
      <c r="A87" s="196">
        <v>43</v>
      </c>
      <c r="B87" s="197" t="s">
        <v>202</v>
      </c>
      <c r="C87" s="198" t="s">
        <v>203</v>
      </c>
      <c r="D87" s="199" t="s">
        <v>92</v>
      </c>
      <c r="E87" s="200">
        <v>80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9</v>
      </c>
      <c r="AC87" s="167">
        <v>9</v>
      </c>
      <c r="AZ87" s="167">
        <v>4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9</v>
      </c>
      <c r="CZ87" s="167">
        <v>0.00016</v>
      </c>
    </row>
    <row r="88" spans="1:104" ht="20.4">
      <c r="A88" s="196">
        <v>44</v>
      </c>
      <c r="B88" s="197" t="s">
        <v>204</v>
      </c>
      <c r="C88" s="198" t="s">
        <v>205</v>
      </c>
      <c r="D88" s="199" t="s">
        <v>92</v>
      </c>
      <c r="E88" s="200">
        <v>450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9</v>
      </c>
      <c r="AC88" s="167">
        <v>9</v>
      </c>
      <c r="AZ88" s="167">
        <v>4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9</v>
      </c>
      <c r="CZ88" s="167">
        <v>0.00023</v>
      </c>
    </row>
    <row r="89" spans="1:104" ht="20.4">
      <c r="A89" s="196">
        <v>45</v>
      </c>
      <c r="B89" s="197" t="s">
        <v>206</v>
      </c>
      <c r="C89" s="198" t="s">
        <v>207</v>
      </c>
      <c r="D89" s="199" t="s">
        <v>92</v>
      </c>
      <c r="E89" s="200">
        <v>40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9</v>
      </c>
      <c r="AC89" s="167">
        <v>9</v>
      </c>
      <c r="AZ89" s="167">
        <v>4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9</v>
      </c>
      <c r="CZ89" s="167">
        <v>0.00046</v>
      </c>
    </row>
    <row r="90" spans="1:104" ht="20.4">
      <c r="A90" s="196">
        <v>46</v>
      </c>
      <c r="B90" s="197" t="s">
        <v>208</v>
      </c>
      <c r="C90" s="198" t="s">
        <v>209</v>
      </c>
      <c r="D90" s="199" t="s">
        <v>92</v>
      </c>
      <c r="E90" s="200">
        <v>85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9</v>
      </c>
      <c r="AC90" s="167">
        <v>9</v>
      </c>
      <c r="AZ90" s="167">
        <v>4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9</v>
      </c>
      <c r="CZ90" s="167">
        <v>0.00064</v>
      </c>
    </row>
    <row r="91" spans="1:104" ht="20.4">
      <c r="A91" s="196">
        <v>47</v>
      </c>
      <c r="B91" s="197" t="s">
        <v>210</v>
      </c>
      <c r="C91" s="198" t="s">
        <v>211</v>
      </c>
      <c r="D91" s="199" t="s">
        <v>92</v>
      </c>
      <c r="E91" s="200">
        <v>85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9</v>
      </c>
      <c r="AC91" s="167">
        <v>9</v>
      </c>
      <c r="AZ91" s="167">
        <v>4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9</v>
      </c>
      <c r="CZ91" s="167">
        <v>0.00093</v>
      </c>
    </row>
    <row r="92" spans="1:104" ht="20.4">
      <c r="A92" s="196">
        <v>48</v>
      </c>
      <c r="B92" s="197" t="s">
        <v>212</v>
      </c>
      <c r="C92" s="198" t="s">
        <v>213</v>
      </c>
      <c r="D92" s="199" t="s">
        <v>92</v>
      </c>
      <c r="E92" s="200">
        <v>410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9</v>
      </c>
      <c r="AC92" s="167">
        <v>9</v>
      </c>
      <c r="AZ92" s="167">
        <v>4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9</v>
      </c>
      <c r="CZ92" s="167">
        <v>0.00032</v>
      </c>
    </row>
    <row r="93" spans="1:104" ht="20.4">
      <c r="A93" s="196">
        <v>49</v>
      </c>
      <c r="B93" s="197" t="s">
        <v>214</v>
      </c>
      <c r="C93" s="198" t="s">
        <v>215</v>
      </c>
      <c r="D93" s="199" t="s">
        <v>92</v>
      </c>
      <c r="E93" s="200">
        <v>170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9</v>
      </c>
      <c r="AC93" s="167">
        <v>9</v>
      </c>
      <c r="AZ93" s="167">
        <v>4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9</v>
      </c>
      <c r="CZ93" s="167">
        <v>0.00043</v>
      </c>
    </row>
    <row r="94" spans="1:104" ht="12.75">
      <c r="A94" s="196">
        <v>50</v>
      </c>
      <c r="B94" s="197" t="s">
        <v>216</v>
      </c>
      <c r="C94" s="198" t="s">
        <v>217</v>
      </c>
      <c r="D94" s="199" t="s">
        <v>92</v>
      </c>
      <c r="E94" s="200">
        <v>85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9</v>
      </c>
      <c r="AC94" s="167">
        <v>9</v>
      </c>
      <c r="AZ94" s="167">
        <v>4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9</v>
      </c>
      <c r="CZ94" s="167">
        <v>0.0012</v>
      </c>
    </row>
    <row r="95" spans="1:104" ht="20.4">
      <c r="A95" s="196">
        <v>51</v>
      </c>
      <c r="B95" s="197" t="s">
        <v>218</v>
      </c>
      <c r="C95" s="198" t="s">
        <v>219</v>
      </c>
      <c r="D95" s="199" t="s">
        <v>92</v>
      </c>
      <c r="E95" s="200">
        <v>60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9</v>
      </c>
      <c r="AC95" s="167">
        <v>9</v>
      </c>
      <c r="AZ95" s="167">
        <v>4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9</v>
      </c>
      <c r="CZ95" s="167">
        <v>0.00038</v>
      </c>
    </row>
    <row r="96" spans="1:15" ht="12.75">
      <c r="A96" s="203"/>
      <c r="B96" s="204"/>
      <c r="C96" s="205" t="s">
        <v>220</v>
      </c>
      <c r="D96" s="206"/>
      <c r="E96" s="206"/>
      <c r="F96" s="206"/>
      <c r="G96" s="207"/>
      <c r="L96" s="208" t="s">
        <v>220</v>
      </c>
      <c r="O96" s="195">
        <v>3</v>
      </c>
    </row>
    <row r="97" spans="1:104" ht="20.4">
      <c r="A97" s="196">
        <v>52</v>
      </c>
      <c r="B97" s="197" t="s">
        <v>221</v>
      </c>
      <c r="C97" s="198" t="s">
        <v>222</v>
      </c>
      <c r="D97" s="199" t="s">
        <v>92</v>
      </c>
      <c r="E97" s="200">
        <v>40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9</v>
      </c>
      <c r="AC97" s="167">
        <v>9</v>
      </c>
      <c r="AZ97" s="167">
        <v>4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9</v>
      </c>
      <c r="CZ97" s="167">
        <v>0.00053</v>
      </c>
    </row>
    <row r="98" spans="1:15" ht="12.75">
      <c r="A98" s="203"/>
      <c r="B98" s="204"/>
      <c r="C98" s="205" t="s">
        <v>220</v>
      </c>
      <c r="D98" s="206"/>
      <c r="E98" s="206"/>
      <c r="F98" s="206"/>
      <c r="G98" s="207"/>
      <c r="L98" s="208" t="s">
        <v>220</v>
      </c>
      <c r="O98" s="195">
        <v>3</v>
      </c>
    </row>
    <row r="99" spans="1:104" ht="12.75">
      <c r="A99" s="196">
        <v>53</v>
      </c>
      <c r="B99" s="197" t="s">
        <v>223</v>
      </c>
      <c r="C99" s="198" t="s">
        <v>224</v>
      </c>
      <c r="D99" s="199" t="s">
        <v>92</v>
      </c>
      <c r="E99" s="200">
        <v>20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9</v>
      </c>
      <c r="AC99" s="167">
        <v>9</v>
      </c>
      <c r="AZ99" s="167">
        <v>4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9</v>
      </c>
      <c r="CZ99" s="167">
        <v>0</v>
      </c>
    </row>
    <row r="100" spans="1:15" ht="12.75">
      <c r="A100" s="203"/>
      <c r="B100" s="204"/>
      <c r="C100" s="205" t="s">
        <v>225</v>
      </c>
      <c r="D100" s="206"/>
      <c r="E100" s="206"/>
      <c r="F100" s="206"/>
      <c r="G100" s="207"/>
      <c r="L100" s="208" t="s">
        <v>225</v>
      </c>
      <c r="O100" s="195">
        <v>3</v>
      </c>
    </row>
    <row r="101" spans="1:104" ht="12.75">
      <c r="A101" s="196">
        <v>54</v>
      </c>
      <c r="B101" s="197" t="s">
        <v>226</v>
      </c>
      <c r="C101" s="198" t="s">
        <v>227</v>
      </c>
      <c r="D101" s="199" t="s">
        <v>92</v>
      </c>
      <c r="E101" s="200">
        <v>30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9</v>
      </c>
      <c r="AC101" s="167">
        <v>9</v>
      </c>
      <c r="AZ101" s="167">
        <v>4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9</v>
      </c>
      <c r="CZ101" s="167">
        <v>0</v>
      </c>
    </row>
    <row r="102" spans="1:15" ht="12.75">
      <c r="A102" s="203"/>
      <c r="B102" s="204"/>
      <c r="C102" s="205" t="s">
        <v>225</v>
      </c>
      <c r="D102" s="206"/>
      <c r="E102" s="206"/>
      <c r="F102" s="206"/>
      <c r="G102" s="207"/>
      <c r="L102" s="208" t="s">
        <v>225</v>
      </c>
      <c r="O102" s="195">
        <v>3</v>
      </c>
    </row>
    <row r="103" spans="1:104" ht="12.75">
      <c r="A103" s="196">
        <v>55</v>
      </c>
      <c r="B103" s="197" t="s">
        <v>228</v>
      </c>
      <c r="C103" s="198" t="s">
        <v>229</v>
      </c>
      <c r="D103" s="199" t="s">
        <v>92</v>
      </c>
      <c r="E103" s="200">
        <v>25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9</v>
      </c>
      <c r="AC103" s="167">
        <v>9</v>
      </c>
      <c r="AZ103" s="167">
        <v>4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9</v>
      </c>
      <c r="CZ103" s="167">
        <v>0</v>
      </c>
    </row>
    <row r="104" spans="1:15" ht="12.75">
      <c r="A104" s="203"/>
      <c r="B104" s="204"/>
      <c r="C104" s="205" t="s">
        <v>225</v>
      </c>
      <c r="D104" s="206"/>
      <c r="E104" s="206"/>
      <c r="F104" s="206"/>
      <c r="G104" s="207"/>
      <c r="L104" s="208" t="s">
        <v>225</v>
      </c>
      <c r="O104" s="195">
        <v>3</v>
      </c>
    </row>
    <row r="105" spans="1:104" ht="12.75">
      <c r="A105" s="196">
        <v>56</v>
      </c>
      <c r="B105" s="197" t="s">
        <v>230</v>
      </c>
      <c r="C105" s="198" t="s">
        <v>231</v>
      </c>
      <c r="D105" s="199" t="s">
        <v>92</v>
      </c>
      <c r="E105" s="200">
        <v>85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9</v>
      </c>
      <c r="AC105" s="167">
        <v>34111620</v>
      </c>
      <c r="AZ105" s="167">
        <v>3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9</v>
      </c>
      <c r="CZ105" s="167">
        <v>0.00177</v>
      </c>
    </row>
    <row r="106" spans="1:104" ht="12.75">
      <c r="A106" s="196">
        <v>57</v>
      </c>
      <c r="B106" s="197" t="s">
        <v>232</v>
      </c>
      <c r="C106" s="198" t="s">
        <v>233</v>
      </c>
      <c r="D106" s="199" t="s">
        <v>92</v>
      </c>
      <c r="E106" s="200">
        <v>25</v>
      </c>
      <c r="F106" s="200">
        <v>0</v>
      </c>
      <c r="G106" s="201">
        <f>E106*F106</f>
        <v>0</v>
      </c>
      <c r="O106" s="195">
        <v>2</v>
      </c>
      <c r="AA106" s="167">
        <v>3</v>
      </c>
      <c r="AB106" s="167">
        <v>9</v>
      </c>
      <c r="AC106" s="167">
        <v>34160144</v>
      </c>
      <c r="AZ106" s="167">
        <v>3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3</v>
      </c>
      <c r="CB106" s="202">
        <v>9</v>
      </c>
      <c r="CZ106" s="167">
        <v>0.0004</v>
      </c>
    </row>
    <row r="107" spans="1:15" ht="12.75">
      <c r="A107" s="203"/>
      <c r="B107" s="204"/>
      <c r="C107" s="205" t="s">
        <v>225</v>
      </c>
      <c r="D107" s="206"/>
      <c r="E107" s="206"/>
      <c r="F107" s="206"/>
      <c r="G107" s="207"/>
      <c r="L107" s="208" t="s">
        <v>225</v>
      </c>
      <c r="O107" s="195">
        <v>3</v>
      </c>
    </row>
    <row r="108" spans="1:104" ht="12.75">
      <c r="A108" s="196">
        <v>58</v>
      </c>
      <c r="B108" s="197" t="s">
        <v>234</v>
      </c>
      <c r="C108" s="198" t="s">
        <v>235</v>
      </c>
      <c r="D108" s="199" t="s">
        <v>92</v>
      </c>
      <c r="E108" s="200">
        <v>30</v>
      </c>
      <c r="F108" s="200">
        <v>0</v>
      </c>
      <c r="G108" s="201">
        <f>E108*F108</f>
        <v>0</v>
      </c>
      <c r="O108" s="195">
        <v>2</v>
      </c>
      <c r="AA108" s="167">
        <v>3</v>
      </c>
      <c r="AB108" s="167">
        <v>9</v>
      </c>
      <c r="AC108" s="167">
        <v>34160150</v>
      </c>
      <c r="AZ108" s="167">
        <v>3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3</v>
      </c>
      <c r="CB108" s="202">
        <v>9</v>
      </c>
      <c r="CZ108" s="167">
        <v>0.0014</v>
      </c>
    </row>
    <row r="109" spans="1:15" ht="12.75">
      <c r="A109" s="203"/>
      <c r="B109" s="204"/>
      <c r="C109" s="205" t="s">
        <v>225</v>
      </c>
      <c r="D109" s="206"/>
      <c r="E109" s="206"/>
      <c r="F109" s="206"/>
      <c r="G109" s="207"/>
      <c r="L109" s="208" t="s">
        <v>225</v>
      </c>
      <c r="O109" s="195">
        <v>3</v>
      </c>
    </row>
    <row r="110" spans="1:104" ht="12.75">
      <c r="A110" s="196">
        <v>59</v>
      </c>
      <c r="B110" s="197" t="s">
        <v>236</v>
      </c>
      <c r="C110" s="198" t="s">
        <v>237</v>
      </c>
      <c r="D110" s="199" t="s">
        <v>92</v>
      </c>
      <c r="E110" s="200">
        <v>20</v>
      </c>
      <c r="F110" s="200">
        <v>0</v>
      </c>
      <c r="G110" s="201">
        <f>E110*F110</f>
        <v>0</v>
      </c>
      <c r="O110" s="195">
        <v>2</v>
      </c>
      <c r="AA110" s="167">
        <v>3</v>
      </c>
      <c r="AB110" s="167">
        <v>9</v>
      </c>
      <c r="AC110" s="167">
        <v>34160168</v>
      </c>
      <c r="AZ110" s="167">
        <v>3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3</v>
      </c>
      <c r="CB110" s="202">
        <v>9</v>
      </c>
      <c r="CZ110" s="167">
        <v>0.00115</v>
      </c>
    </row>
    <row r="111" spans="1:15" ht="12.75">
      <c r="A111" s="203"/>
      <c r="B111" s="204"/>
      <c r="C111" s="205" t="s">
        <v>225</v>
      </c>
      <c r="D111" s="206"/>
      <c r="E111" s="206"/>
      <c r="F111" s="206"/>
      <c r="G111" s="207"/>
      <c r="L111" s="208" t="s">
        <v>225</v>
      </c>
      <c r="O111" s="195">
        <v>3</v>
      </c>
    </row>
    <row r="112" spans="1:104" ht="12.75">
      <c r="A112" s="196">
        <v>60</v>
      </c>
      <c r="B112" s="197" t="s">
        <v>238</v>
      </c>
      <c r="C112" s="198" t="s">
        <v>239</v>
      </c>
      <c r="D112" s="199" t="s">
        <v>85</v>
      </c>
      <c r="E112" s="200">
        <v>3</v>
      </c>
      <c r="F112" s="200">
        <v>0</v>
      </c>
      <c r="G112" s="201">
        <f>E112*F112</f>
        <v>0</v>
      </c>
      <c r="O112" s="195">
        <v>2</v>
      </c>
      <c r="AA112" s="167">
        <v>3</v>
      </c>
      <c r="AB112" s="167">
        <v>9</v>
      </c>
      <c r="AC112" s="167" t="s">
        <v>238</v>
      </c>
      <c r="AZ112" s="167">
        <v>3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3</v>
      </c>
      <c r="CB112" s="202">
        <v>9</v>
      </c>
      <c r="CZ112" s="167">
        <v>0</v>
      </c>
    </row>
    <row r="113" spans="1:15" ht="12.75">
      <c r="A113" s="203"/>
      <c r="B113" s="204"/>
      <c r="C113" s="205" t="s">
        <v>240</v>
      </c>
      <c r="D113" s="206"/>
      <c r="E113" s="206"/>
      <c r="F113" s="206"/>
      <c r="G113" s="207"/>
      <c r="L113" s="208" t="s">
        <v>240</v>
      </c>
      <c r="O113" s="195">
        <v>3</v>
      </c>
    </row>
    <row r="114" spans="1:104" ht="12.75">
      <c r="A114" s="196">
        <v>61</v>
      </c>
      <c r="B114" s="197" t="s">
        <v>241</v>
      </c>
      <c r="C114" s="198" t="s">
        <v>242</v>
      </c>
      <c r="D114" s="199" t="s">
        <v>85</v>
      </c>
      <c r="E114" s="200">
        <v>11</v>
      </c>
      <c r="F114" s="200">
        <v>0</v>
      </c>
      <c r="G114" s="201">
        <f>E114*F114</f>
        <v>0</v>
      </c>
      <c r="O114" s="195">
        <v>2</v>
      </c>
      <c r="AA114" s="167">
        <v>3</v>
      </c>
      <c r="AB114" s="167">
        <v>9</v>
      </c>
      <c r="AC114" s="167" t="s">
        <v>241</v>
      </c>
      <c r="AZ114" s="167">
        <v>3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3</v>
      </c>
      <c r="CB114" s="202">
        <v>9</v>
      </c>
      <c r="CZ114" s="167">
        <v>0</v>
      </c>
    </row>
    <row r="115" spans="1:15" ht="12.75">
      <c r="A115" s="203"/>
      <c r="B115" s="204"/>
      <c r="C115" s="205" t="s">
        <v>243</v>
      </c>
      <c r="D115" s="206"/>
      <c r="E115" s="206"/>
      <c r="F115" s="206"/>
      <c r="G115" s="207"/>
      <c r="L115" s="208" t="s">
        <v>243</v>
      </c>
      <c r="O115" s="195">
        <v>3</v>
      </c>
    </row>
    <row r="116" spans="1:104" ht="12.75">
      <c r="A116" s="196">
        <v>62</v>
      </c>
      <c r="B116" s="197" t="s">
        <v>244</v>
      </c>
      <c r="C116" s="198" t="s">
        <v>245</v>
      </c>
      <c r="D116" s="199" t="s">
        <v>85</v>
      </c>
      <c r="E116" s="200">
        <v>1</v>
      </c>
      <c r="F116" s="200">
        <v>0</v>
      </c>
      <c r="G116" s="201">
        <f>E116*F116</f>
        <v>0</v>
      </c>
      <c r="O116" s="195">
        <v>2</v>
      </c>
      <c r="AA116" s="167">
        <v>3</v>
      </c>
      <c r="AB116" s="167">
        <v>9</v>
      </c>
      <c r="AC116" s="167">
        <v>35712201</v>
      </c>
      <c r="AZ116" s="167">
        <v>3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3</v>
      </c>
      <c r="CB116" s="202">
        <v>9</v>
      </c>
      <c r="CZ116" s="167">
        <v>0.066</v>
      </c>
    </row>
    <row r="117" spans="1:15" ht="12.75">
      <c r="A117" s="203"/>
      <c r="B117" s="204"/>
      <c r="C117" s="205" t="s">
        <v>246</v>
      </c>
      <c r="D117" s="206"/>
      <c r="E117" s="206"/>
      <c r="F117" s="206"/>
      <c r="G117" s="207"/>
      <c r="L117" s="208" t="s">
        <v>246</v>
      </c>
      <c r="O117" s="195">
        <v>3</v>
      </c>
    </row>
    <row r="118" spans="1:104" ht="12.75">
      <c r="A118" s="196">
        <v>63</v>
      </c>
      <c r="B118" s="197" t="s">
        <v>247</v>
      </c>
      <c r="C118" s="198" t="s">
        <v>248</v>
      </c>
      <c r="D118" s="199" t="s">
        <v>85</v>
      </c>
      <c r="E118" s="200">
        <v>7</v>
      </c>
      <c r="F118" s="200">
        <v>0</v>
      </c>
      <c r="G118" s="201">
        <f>E118*F118</f>
        <v>0</v>
      </c>
      <c r="O118" s="195">
        <v>2</v>
      </c>
      <c r="AA118" s="167">
        <v>3</v>
      </c>
      <c r="AB118" s="167">
        <v>9</v>
      </c>
      <c r="AC118" s="167">
        <v>35822111</v>
      </c>
      <c r="AZ118" s="167">
        <v>3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3</v>
      </c>
      <c r="CB118" s="202">
        <v>9</v>
      </c>
      <c r="CZ118" s="167">
        <v>0.00015</v>
      </c>
    </row>
    <row r="119" spans="1:15" ht="12.75">
      <c r="A119" s="203"/>
      <c r="B119" s="204"/>
      <c r="C119" s="205" t="s">
        <v>169</v>
      </c>
      <c r="D119" s="206"/>
      <c r="E119" s="206"/>
      <c r="F119" s="206"/>
      <c r="G119" s="207"/>
      <c r="L119" s="208" t="s">
        <v>169</v>
      </c>
      <c r="O119" s="195">
        <v>3</v>
      </c>
    </row>
    <row r="120" spans="1:104" ht="12.75">
      <c r="A120" s="196">
        <v>64</v>
      </c>
      <c r="B120" s="197" t="s">
        <v>249</v>
      </c>
      <c r="C120" s="198" t="s">
        <v>250</v>
      </c>
      <c r="D120" s="199" t="s">
        <v>85</v>
      </c>
      <c r="E120" s="200">
        <v>8</v>
      </c>
      <c r="F120" s="200">
        <v>0</v>
      </c>
      <c r="G120" s="201">
        <f>E120*F120</f>
        <v>0</v>
      </c>
      <c r="O120" s="195">
        <v>2</v>
      </c>
      <c r="AA120" s="167">
        <v>3</v>
      </c>
      <c r="AB120" s="167">
        <v>9</v>
      </c>
      <c r="AC120" s="167">
        <v>35822401</v>
      </c>
      <c r="AZ120" s="167">
        <v>3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3</v>
      </c>
      <c r="CB120" s="202">
        <v>9</v>
      </c>
      <c r="CZ120" s="167">
        <v>0.00044</v>
      </c>
    </row>
    <row r="121" spans="1:15" ht="12.75">
      <c r="A121" s="203"/>
      <c r="B121" s="204"/>
      <c r="C121" s="205" t="s">
        <v>169</v>
      </c>
      <c r="D121" s="206"/>
      <c r="E121" s="206"/>
      <c r="F121" s="206"/>
      <c r="G121" s="207"/>
      <c r="L121" s="208" t="s">
        <v>169</v>
      </c>
      <c r="O121" s="195">
        <v>3</v>
      </c>
    </row>
    <row r="122" spans="1:104" ht="12.75">
      <c r="A122" s="196">
        <v>65</v>
      </c>
      <c r="B122" s="197" t="s">
        <v>251</v>
      </c>
      <c r="C122" s="198" t="s">
        <v>252</v>
      </c>
      <c r="D122" s="199" t="s">
        <v>85</v>
      </c>
      <c r="E122" s="200">
        <v>1</v>
      </c>
      <c r="F122" s="200">
        <v>0</v>
      </c>
      <c r="G122" s="201">
        <f>E122*F122</f>
        <v>0</v>
      </c>
      <c r="O122" s="195">
        <v>2</v>
      </c>
      <c r="AA122" s="167">
        <v>3</v>
      </c>
      <c r="AB122" s="167">
        <v>9</v>
      </c>
      <c r="AC122" s="167">
        <v>35822403</v>
      </c>
      <c r="AZ122" s="167">
        <v>3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3</v>
      </c>
      <c r="CB122" s="202">
        <v>9</v>
      </c>
      <c r="CZ122" s="167">
        <v>0.00044</v>
      </c>
    </row>
    <row r="123" spans="1:15" ht="12.75">
      <c r="A123" s="203"/>
      <c r="B123" s="204"/>
      <c r="C123" s="205" t="s">
        <v>169</v>
      </c>
      <c r="D123" s="206"/>
      <c r="E123" s="206"/>
      <c r="F123" s="206"/>
      <c r="G123" s="207"/>
      <c r="L123" s="208" t="s">
        <v>169</v>
      </c>
      <c r="O123" s="195">
        <v>3</v>
      </c>
    </row>
    <row r="124" spans="1:104" ht="12.75">
      <c r="A124" s="196">
        <v>66</v>
      </c>
      <c r="B124" s="197" t="s">
        <v>253</v>
      </c>
      <c r="C124" s="198" t="s">
        <v>254</v>
      </c>
      <c r="D124" s="199" t="s">
        <v>85</v>
      </c>
      <c r="E124" s="200">
        <v>1</v>
      </c>
      <c r="F124" s="200">
        <v>0</v>
      </c>
      <c r="G124" s="201">
        <f>E124*F124</f>
        <v>0</v>
      </c>
      <c r="O124" s="195">
        <v>2</v>
      </c>
      <c r="AA124" s="167">
        <v>3</v>
      </c>
      <c r="AB124" s="167">
        <v>9</v>
      </c>
      <c r="AC124" s="167">
        <v>35822560</v>
      </c>
      <c r="AZ124" s="167">
        <v>3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3</v>
      </c>
      <c r="CB124" s="202">
        <v>9</v>
      </c>
      <c r="CZ124" s="167">
        <v>0.00012</v>
      </c>
    </row>
    <row r="125" spans="1:15" ht="12.75">
      <c r="A125" s="203"/>
      <c r="B125" s="204"/>
      <c r="C125" s="205" t="s">
        <v>255</v>
      </c>
      <c r="D125" s="206"/>
      <c r="E125" s="206"/>
      <c r="F125" s="206"/>
      <c r="G125" s="207"/>
      <c r="L125" s="208" t="s">
        <v>255</v>
      </c>
      <c r="O125" s="195">
        <v>3</v>
      </c>
    </row>
    <row r="126" spans="1:104" ht="12.75">
      <c r="A126" s="196">
        <v>67</v>
      </c>
      <c r="B126" s="197" t="s">
        <v>256</v>
      </c>
      <c r="C126" s="198" t="s">
        <v>257</v>
      </c>
      <c r="D126" s="199" t="s">
        <v>85</v>
      </c>
      <c r="E126" s="200">
        <v>1</v>
      </c>
      <c r="F126" s="200">
        <v>0</v>
      </c>
      <c r="G126" s="201">
        <f>E126*F126</f>
        <v>0</v>
      </c>
      <c r="O126" s="195">
        <v>2</v>
      </c>
      <c r="AA126" s="167">
        <v>3</v>
      </c>
      <c r="AB126" s="167">
        <v>9</v>
      </c>
      <c r="AC126" s="167" t="s">
        <v>256</v>
      </c>
      <c r="AZ126" s="167">
        <v>3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3</v>
      </c>
      <c r="CB126" s="202">
        <v>9</v>
      </c>
      <c r="CZ126" s="167">
        <v>0.02</v>
      </c>
    </row>
    <row r="127" spans="1:15" ht="12.75">
      <c r="A127" s="203"/>
      <c r="B127" s="204"/>
      <c r="C127" s="205" t="s">
        <v>258</v>
      </c>
      <c r="D127" s="206"/>
      <c r="E127" s="206"/>
      <c r="F127" s="206"/>
      <c r="G127" s="207"/>
      <c r="L127" s="208" t="s">
        <v>258</v>
      </c>
      <c r="O127" s="195">
        <v>3</v>
      </c>
    </row>
    <row r="128" spans="1:104" ht="12.75">
      <c r="A128" s="196">
        <v>68</v>
      </c>
      <c r="B128" s="197" t="s">
        <v>259</v>
      </c>
      <c r="C128" s="198" t="s">
        <v>260</v>
      </c>
      <c r="D128" s="199" t="s">
        <v>85</v>
      </c>
      <c r="E128" s="200">
        <v>9</v>
      </c>
      <c r="F128" s="200">
        <v>0</v>
      </c>
      <c r="G128" s="201">
        <f>E128*F128</f>
        <v>0</v>
      </c>
      <c r="O128" s="195">
        <v>2</v>
      </c>
      <c r="AA128" s="167">
        <v>3</v>
      </c>
      <c r="AB128" s="167">
        <v>9</v>
      </c>
      <c r="AC128" s="167">
        <v>35824717</v>
      </c>
      <c r="AZ128" s="167">
        <v>3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3</v>
      </c>
      <c r="CB128" s="202">
        <v>9</v>
      </c>
      <c r="CZ128" s="167">
        <v>0</v>
      </c>
    </row>
    <row r="129" spans="1:104" ht="12.75">
      <c r="A129" s="196">
        <v>69</v>
      </c>
      <c r="B129" s="197" t="s">
        <v>261</v>
      </c>
      <c r="C129" s="198" t="s">
        <v>262</v>
      </c>
      <c r="D129" s="199" t="s">
        <v>85</v>
      </c>
      <c r="E129" s="200">
        <v>6</v>
      </c>
      <c r="F129" s="200">
        <v>0</v>
      </c>
      <c r="G129" s="201">
        <f>E129*F129</f>
        <v>0</v>
      </c>
      <c r="O129" s="195">
        <v>2</v>
      </c>
      <c r="AA129" s="167">
        <v>3</v>
      </c>
      <c r="AB129" s="167">
        <v>9</v>
      </c>
      <c r="AC129" s="167">
        <v>35824718</v>
      </c>
      <c r="AZ129" s="167">
        <v>3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3</v>
      </c>
      <c r="CB129" s="202">
        <v>9</v>
      </c>
      <c r="CZ129" s="167">
        <v>0</v>
      </c>
    </row>
    <row r="130" spans="1:104" ht="12.75">
      <c r="A130" s="196">
        <v>70</v>
      </c>
      <c r="B130" s="197" t="s">
        <v>263</v>
      </c>
      <c r="C130" s="198" t="s">
        <v>264</v>
      </c>
      <c r="D130" s="199" t="s">
        <v>85</v>
      </c>
      <c r="E130" s="200">
        <v>9</v>
      </c>
      <c r="F130" s="200">
        <v>0</v>
      </c>
      <c r="G130" s="201">
        <f>E130*F130</f>
        <v>0</v>
      </c>
      <c r="O130" s="195">
        <v>2</v>
      </c>
      <c r="AA130" s="167">
        <v>3</v>
      </c>
      <c r="AB130" s="167">
        <v>9</v>
      </c>
      <c r="AC130" s="167">
        <v>35824720</v>
      </c>
      <c r="AZ130" s="167">
        <v>3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3</v>
      </c>
      <c r="CB130" s="202">
        <v>9</v>
      </c>
      <c r="CZ130" s="167">
        <v>0</v>
      </c>
    </row>
    <row r="131" spans="1:104" ht="12.75">
      <c r="A131" s="196">
        <v>71</v>
      </c>
      <c r="B131" s="197" t="s">
        <v>265</v>
      </c>
      <c r="C131" s="198" t="s">
        <v>266</v>
      </c>
      <c r="D131" s="199" t="s">
        <v>85</v>
      </c>
      <c r="E131" s="200">
        <v>6</v>
      </c>
      <c r="F131" s="200">
        <v>0</v>
      </c>
      <c r="G131" s="201">
        <f>E131*F131</f>
        <v>0</v>
      </c>
      <c r="O131" s="195">
        <v>2</v>
      </c>
      <c r="AA131" s="167">
        <v>3</v>
      </c>
      <c r="AB131" s="167">
        <v>9</v>
      </c>
      <c r="AC131" s="167">
        <v>35824722</v>
      </c>
      <c r="AZ131" s="167">
        <v>3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3</v>
      </c>
      <c r="CB131" s="202">
        <v>9</v>
      </c>
      <c r="CZ131" s="167">
        <v>0</v>
      </c>
    </row>
    <row r="132" spans="1:104" ht="12.75">
      <c r="A132" s="196">
        <v>72</v>
      </c>
      <c r="B132" s="197" t="s">
        <v>267</v>
      </c>
      <c r="C132" s="198" t="s">
        <v>268</v>
      </c>
      <c r="D132" s="199" t="s">
        <v>85</v>
      </c>
      <c r="E132" s="200">
        <v>10</v>
      </c>
      <c r="F132" s="200">
        <v>0</v>
      </c>
      <c r="G132" s="201">
        <f>E132*F132</f>
        <v>0</v>
      </c>
      <c r="O132" s="195">
        <v>2</v>
      </c>
      <c r="AA132" s="167">
        <v>3</v>
      </c>
      <c r="AB132" s="167">
        <v>9</v>
      </c>
      <c r="AC132" s="167">
        <v>35824756</v>
      </c>
      <c r="AZ132" s="167">
        <v>3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3</v>
      </c>
      <c r="CB132" s="202">
        <v>9</v>
      </c>
      <c r="CZ132" s="167">
        <v>0</v>
      </c>
    </row>
    <row r="133" spans="1:104" ht="12.75">
      <c r="A133" s="196">
        <v>73</v>
      </c>
      <c r="B133" s="197" t="s">
        <v>269</v>
      </c>
      <c r="C133" s="198" t="s">
        <v>270</v>
      </c>
      <c r="D133" s="199" t="s">
        <v>85</v>
      </c>
      <c r="E133" s="200">
        <v>2</v>
      </c>
      <c r="F133" s="200">
        <v>0</v>
      </c>
      <c r="G133" s="201">
        <f>E133*F133</f>
        <v>0</v>
      </c>
      <c r="O133" s="195">
        <v>2</v>
      </c>
      <c r="AA133" s="167">
        <v>3</v>
      </c>
      <c r="AB133" s="167">
        <v>9</v>
      </c>
      <c r="AC133" s="167" t="s">
        <v>269</v>
      </c>
      <c r="AZ133" s="167">
        <v>3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3</v>
      </c>
      <c r="CB133" s="202">
        <v>9</v>
      </c>
      <c r="CZ133" s="167">
        <v>0.00046</v>
      </c>
    </row>
    <row r="134" spans="1:57" ht="12.75">
      <c r="A134" s="209"/>
      <c r="B134" s="210" t="s">
        <v>73</v>
      </c>
      <c r="C134" s="211" t="str">
        <f>CONCATENATE(B18," ",C18)</f>
        <v>M21 Elektromontáže</v>
      </c>
      <c r="D134" s="212"/>
      <c r="E134" s="213"/>
      <c r="F134" s="214"/>
      <c r="G134" s="215">
        <f>SUM(G18:G133)</f>
        <v>0</v>
      </c>
      <c r="O134" s="195">
        <v>4</v>
      </c>
      <c r="BA134" s="216">
        <f>SUM(BA18:BA133)</f>
        <v>0</v>
      </c>
      <c r="BB134" s="216">
        <f>SUM(BB18:BB133)</f>
        <v>0</v>
      </c>
      <c r="BC134" s="216">
        <f>SUM(BC18:BC133)</f>
        <v>0</v>
      </c>
      <c r="BD134" s="216">
        <f>SUM(BD18:BD133)</f>
        <v>0</v>
      </c>
      <c r="BE134" s="216">
        <f>SUM(BE18:BE133)</f>
        <v>0</v>
      </c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spans="1:7" ht="12.75">
      <c r="A158" s="217"/>
      <c r="B158" s="217"/>
      <c r="C158" s="217"/>
      <c r="D158" s="217"/>
      <c r="E158" s="217"/>
      <c r="F158" s="217"/>
      <c r="G158" s="217"/>
    </row>
    <row r="159" spans="1:7" ht="12.75">
      <c r="A159" s="217"/>
      <c r="B159" s="217"/>
      <c r="C159" s="217"/>
      <c r="D159" s="217"/>
      <c r="E159" s="217"/>
      <c r="F159" s="217"/>
      <c r="G159" s="217"/>
    </row>
    <row r="160" spans="1:7" ht="12.75">
      <c r="A160" s="217"/>
      <c r="B160" s="217"/>
      <c r="C160" s="217"/>
      <c r="D160" s="217"/>
      <c r="E160" s="217"/>
      <c r="F160" s="217"/>
      <c r="G160" s="217"/>
    </row>
    <row r="161" spans="1:7" ht="12.75">
      <c r="A161" s="217"/>
      <c r="B161" s="217"/>
      <c r="C161" s="217"/>
      <c r="D161" s="217"/>
      <c r="E161" s="217"/>
      <c r="F161" s="217"/>
      <c r="G161" s="21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spans="1:2" ht="12.75">
      <c r="A193" s="218"/>
      <c r="B193" s="218"/>
    </row>
    <row r="194" spans="1:7" ht="12.75">
      <c r="A194" s="217"/>
      <c r="B194" s="217"/>
      <c r="C194" s="220"/>
      <c r="D194" s="220"/>
      <c r="E194" s="221"/>
      <c r="F194" s="220"/>
      <c r="G194" s="222"/>
    </row>
    <row r="195" spans="1:7" ht="12.75">
      <c r="A195" s="223"/>
      <c r="B195" s="223"/>
      <c r="C195" s="217"/>
      <c r="D195" s="217"/>
      <c r="E195" s="224"/>
      <c r="F195" s="217"/>
      <c r="G195" s="217"/>
    </row>
    <row r="196" spans="1:7" ht="12.75">
      <c r="A196" s="217"/>
      <c r="B196" s="217"/>
      <c r="C196" s="217"/>
      <c r="D196" s="217"/>
      <c r="E196" s="224"/>
      <c r="F196" s="217"/>
      <c r="G196" s="217"/>
    </row>
    <row r="197" spans="1:7" ht="12.75">
      <c r="A197" s="217"/>
      <c r="B197" s="217"/>
      <c r="C197" s="217"/>
      <c r="D197" s="217"/>
      <c r="E197" s="224"/>
      <c r="F197" s="217"/>
      <c r="G197" s="217"/>
    </row>
    <row r="198" spans="1:7" ht="12.75">
      <c r="A198" s="217"/>
      <c r="B198" s="217"/>
      <c r="C198" s="217"/>
      <c r="D198" s="217"/>
      <c r="E198" s="224"/>
      <c r="F198" s="217"/>
      <c r="G198" s="217"/>
    </row>
    <row r="199" spans="1:7" ht="12.75">
      <c r="A199" s="217"/>
      <c r="B199" s="217"/>
      <c r="C199" s="217"/>
      <c r="D199" s="217"/>
      <c r="E199" s="224"/>
      <c r="F199" s="217"/>
      <c r="G199" s="217"/>
    </row>
    <row r="200" spans="1:7" ht="12.75">
      <c r="A200" s="217"/>
      <c r="B200" s="217"/>
      <c r="C200" s="217"/>
      <c r="D200" s="217"/>
      <c r="E200" s="224"/>
      <c r="F200" s="217"/>
      <c r="G200" s="217"/>
    </row>
    <row r="201" spans="1:7" ht="12.75">
      <c r="A201" s="217"/>
      <c r="B201" s="217"/>
      <c r="C201" s="217"/>
      <c r="D201" s="217"/>
      <c r="E201" s="224"/>
      <c r="F201" s="217"/>
      <c r="G201" s="217"/>
    </row>
    <row r="202" spans="1:7" ht="12.75">
      <c r="A202" s="217"/>
      <c r="B202" s="217"/>
      <c r="C202" s="217"/>
      <c r="D202" s="217"/>
      <c r="E202" s="224"/>
      <c r="F202" s="217"/>
      <c r="G202" s="217"/>
    </row>
    <row r="203" spans="1:7" ht="12.75">
      <c r="A203" s="217"/>
      <c r="B203" s="217"/>
      <c r="C203" s="217"/>
      <c r="D203" s="217"/>
      <c r="E203" s="224"/>
      <c r="F203" s="217"/>
      <c r="G203" s="217"/>
    </row>
    <row r="204" spans="1:7" ht="12.75">
      <c r="A204" s="217"/>
      <c r="B204" s="217"/>
      <c r="C204" s="217"/>
      <c r="D204" s="217"/>
      <c r="E204" s="224"/>
      <c r="F204" s="217"/>
      <c r="G204" s="217"/>
    </row>
    <row r="205" spans="1:7" ht="12.75">
      <c r="A205" s="217"/>
      <c r="B205" s="217"/>
      <c r="C205" s="217"/>
      <c r="D205" s="217"/>
      <c r="E205" s="224"/>
      <c r="F205" s="217"/>
      <c r="G205" s="217"/>
    </row>
    <row r="206" spans="1:7" ht="12.75">
      <c r="A206" s="217"/>
      <c r="B206" s="217"/>
      <c r="C206" s="217"/>
      <c r="D206" s="217"/>
      <c r="E206" s="224"/>
      <c r="F206" s="217"/>
      <c r="G206" s="217"/>
    </row>
    <row r="207" spans="1:7" ht="12.75">
      <c r="A207" s="217"/>
      <c r="B207" s="217"/>
      <c r="C207" s="217"/>
      <c r="D207" s="217"/>
      <c r="E207" s="224"/>
      <c r="F207" s="217"/>
      <c r="G207" s="217"/>
    </row>
  </sheetData>
  <mergeCells count="55">
    <mergeCell ref="C123:G123"/>
    <mergeCell ref="C125:G125"/>
    <mergeCell ref="C127:G127"/>
    <mergeCell ref="C111:G111"/>
    <mergeCell ref="C113:G113"/>
    <mergeCell ref="C115:G115"/>
    <mergeCell ref="C117:G117"/>
    <mergeCell ref="C119:G119"/>
    <mergeCell ref="C121:G121"/>
    <mergeCell ref="C98:G98"/>
    <mergeCell ref="C100:G100"/>
    <mergeCell ref="C102:G102"/>
    <mergeCell ref="C104:G104"/>
    <mergeCell ref="C107:G107"/>
    <mergeCell ref="C109:G109"/>
    <mergeCell ref="C77:G77"/>
    <mergeCell ref="C79:G79"/>
    <mergeCell ref="C81:G81"/>
    <mergeCell ref="C83:G83"/>
    <mergeCell ref="C86:G86"/>
    <mergeCell ref="C96:G96"/>
    <mergeCell ref="C64:G64"/>
    <mergeCell ref="C66:G66"/>
    <mergeCell ref="C68:G68"/>
    <mergeCell ref="C70:G70"/>
    <mergeCell ref="C73:G73"/>
    <mergeCell ref="C75:G75"/>
    <mergeCell ref="C50:G50"/>
    <mergeCell ref="C51:G51"/>
    <mergeCell ref="C53:G53"/>
    <mergeCell ref="C54:G54"/>
    <mergeCell ref="C56:G56"/>
    <mergeCell ref="C62:G62"/>
    <mergeCell ref="C35:G35"/>
    <mergeCell ref="C39:G39"/>
    <mergeCell ref="C42:G42"/>
    <mergeCell ref="C44:G44"/>
    <mergeCell ref="C46:G46"/>
    <mergeCell ref="C48:G48"/>
    <mergeCell ref="C20:G20"/>
    <mergeCell ref="C22:G22"/>
    <mergeCell ref="C24:G24"/>
    <mergeCell ref="C26:G26"/>
    <mergeCell ref="C27:G27"/>
    <mergeCell ref="C29:G29"/>
    <mergeCell ref="C31:G31"/>
    <mergeCell ref="C33:G33"/>
    <mergeCell ref="A1:G1"/>
    <mergeCell ref="A3:B3"/>
    <mergeCell ref="A4:B4"/>
    <mergeCell ref="E4:G4"/>
    <mergeCell ref="C9:G9"/>
    <mergeCell ref="C11:G11"/>
    <mergeCell ref="C13:G13"/>
    <mergeCell ref="C15:G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FRYDL</cp:lastModifiedBy>
  <dcterms:created xsi:type="dcterms:W3CDTF">2015-06-24T08:34:42Z</dcterms:created>
  <dcterms:modified xsi:type="dcterms:W3CDTF">2015-06-24T08:35:21Z</dcterms:modified>
  <cp:category/>
  <cp:version/>
  <cp:contentType/>
  <cp:contentStatus/>
</cp:coreProperties>
</file>