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list'!$G$2</definedName>
    <definedName name="MJ">'Krycí list'!$G$5</definedName>
    <definedName name="Mont">Rekapitulace!$H$15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Položky!$A$1:$G$276</definedName>
    <definedName name="_xlnm.Print_Area" localSheetId="1">Rekapitulace!$A$1:$I$29</definedName>
    <definedName name="PocetMJ">'Krycí list'!$G$6</definedName>
    <definedName name="Poznamka">'Krycí list'!$B$37</definedName>
    <definedName name="Projektant">'Krycí list'!$C$8</definedName>
    <definedName name="PSV">Rekapitulace!$F$15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274" i="3"/>
  <c r="BD274"/>
  <c r="BC274"/>
  <c r="BB274"/>
  <c r="BA274"/>
  <c r="G274"/>
  <c r="BE273"/>
  <c r="BD273"/>
  <c r="BC273"/>
  <c r="BB273"/>
  <c r="BA273"/>
  <c r="G273"/>
  <c r="BE272"/>
  <c r="BD272"/>
  <c r="BC272"/>
  <c r="BB272"/>
  <c r="BA272"/>
  <c r="G272"/>
  <c r="BE271"/>
  <c r="BD271"/>
  <c r="BC271"/>
  <c r="BB271"/>
  <c r="BA271"/>
  <c r="G271"/>
  <c r="BE269"/>
  <c r="BD269"/>
  <c r="BC269"/>
  <c r="BB269"/>
  <c r="BA269"/>
  <c r="G269"/>
  <c r="BE267"/>
  <c r="BD267"/>
  <c r="BC267"/>
  <c r="BB267"/>
  <c r="BA267"/>
  <c r="G267"/>
  <c r="BE265"/>
  <c r="BD265"/>
  <c r="BC265"/>
  <c r="BB265"/>
  <c r="BA265"/>
  <c r="G265"/>
  <c r="BE263"/>
  <c r="BD263"/>
  <c r="BC263"/>
  <c r="BB263"/>
  <c r="BA263"/>
  <c r="G263"/>
  <c r="BE260"/>
  <c r="BD260"/>
  <c r="BC260"/>
  <c r="BB260"/>
  <c r="BA260"/>
  <c r="G260"/>
  <c r="BE258"/>
  <c r="BD258"/>
  <c r="BC258"/>
  <c r="BB258"/>
  <c r="BA258"/>
  <c r="G258"/>
  <c r="BE255"/>
  <c r="BD255"/>
  <c r="BC255"/>
  <c r="BB255"/>
  <c r="BA255"/>
  <c r="G255"/>
  <c r="BE252"/>
  <c r="BD252"/>
  <c r="BC252"/>
  <c r="BB252"/>
  <c r="BA252"/>
  <c r="G252"/>
  <c r="BE250"/>
  <c r="BD250"/>
  <c r="BC250"/>
  <c r="BB250"/>
  <c r="BA250"/>
  <c r="G250"/>
  <c r="BE248"/>
  <c r="BD248"/>
  <c r="BC248"/>
  <c r="BB248"/>
  <c r="BA248"/>
  <c r="G248"/>
  <c r="BE247"/>
  <c r="BD247"/>
  <c r="BC247"/>
  <c r="BB247"/>
  <c r="BA247"/>
  <c r="G247"/>
  <c r="BE246"/>
  <c r="BD246"/>
  <c r="BC246"/>
  <c r="BB246"/>
  <c r="BA246"/>
  <c r="G246"/>
  <c r="BE245"/>
  <c r="BD245"/>
  <c r="BC245"/>
  <c r="BB245"/>
  <c r="BA245"/>
  <c r="G245"/>
  <c r="BE244"/>
  <c r="BD244"/>
  <c r="BC244"/>
  <c r="BB244"/>
  <c r="BA244"/>
  <c r="G244"/>
  <c r="BE243"/>
  <c r="BD243"/>
  <c r="BC243"/>
  <c r="BB243"/>
  <c r="BA243"/>
  <c r="G243"/>
  <c r="BE242"/>
  <c r="BD242"/>
  <c r="BC242"/>
  <c r="BB242"/>
  <c r="BA242"/>
  <c r="G242"/>
  <c r="BE241"/>
  <c r="BD241"/>
  <c r="BC241"/>
  <c r="BB241"/>
  <c r="BA241"/>
  <c r="G241"/>
  <c r="BE240"/>
  <c r="BD240"/>
  <c r="BC240"/>
  <c r="BB240"/>
  <c r="BA240"/>
  <c r="G240"/>
  <c r="BE239"/>
  <c r="BD239"/>
  <c r="BC239"/>
  <c r="BB239"/>
  <c r="BA239"/>
  <c r="G239"/>
  <c r="BE237"/>
  <c r="BD237"/>
  <c r="BC237"/>
  <c r="BB237"/>
  <c r="BA237"/>
  <c r="G237"/>
  <c r="BE236"/>
  <c r="BD236"/>
  <c r="BC236"/>
  <c r="BB236"/>
  <c r="BA236"/>
  <c r="G236"/>
  <c r="BE235"/>
  <c r="BC235"/>
  <c r="BB235"/>
  <c r="BA235"/>
  <c r="G235"/>
  <c r="BD235" s="1"/>
  <c r="BE234"/>
  <c r="BC234"/>
  <c r="BB234"/>
  <c r="BA234"/>
  <c r="G234"/>
  <c r="BD234" s="1"/>
  <c r="BE230"/>
  <c r="BC230"/>
  <c r="BB230"/>
  <c r="BA230"/>
  <c r="G230"/>
  <c r="BD230" s="1"/>
  <c r="BE229"/>
  <c r="BC229"/>
  <c r="BB229"/>
  <c r="BA229"/>
  <c r="G229"/>
  <c r="BD229" s="1"/>
  <c r="BE222"/>
  <c r="BC222"/>
  <c r="BB222"/>
  <c r="BA222"/>
  <c r="G222"/>
  <c r="BD222" s="1"/>
  <c r="BE218"/>
  <c r="BC218"/>
  <c r="BB218"/>
  <c r="BA218"/>
  <c r="G218"/>
  <c r="BD218" s="1"/>
  <c r="BE217"/>
  <c r="BC217"/>
  <c r="BB217"/>
  <c r="BA217"/>
  <c r="G217"/>
  <c r="BD217" s="1"/>
  <c r="BE207"/>
  <c r="BC207"/>
  <c r="BB207"/>
  <c r="BA207"/>
  <c r="G207"/>
  <c r="BD207" s="1"/>
  <c r="BE198"/>
  <c r="BC198"/>
  <c r="BB198"/>
  <c r="BA198"/>
  <c r="G198"/>
  <c r="BD198" s="1"/>
  <c r="BE196"/>
  <c r="BC196"/>
  <c r="BB196"/>
  <c r="BA196"/>
  <c r="G196"/>
  <c r="BD196" s="1"/>
  <c r="BE194"/>
  <c r="BC194"/>
  <c r="BB194"/>
  <c r="BA194"/>
  <c r="G194"/>
  <c r="BD194" s="1"/>
  <c r="BE192"/>
  <c r="BC192"/>
  <c r="BB192"/>
  <c r="BA192"/>
  <c r="G192"/>
  <c r="BD192" s="1"/>
  <c r="BE190"/>
  <c r="BC190"/>
  <c r="BB190"/>
  <c r="BA190"/>
  <c r="G190"/>
  <c r="BD190" s="1"/>
  <c r="BE188"/>
  <c r="BC188"/>
  <c r="BB188"/>
  <c r="BA188"/>
  <c r="G188"/>
  <c r="BD188" s="1"/>
  <c r="BE187"/>
  <c r="BC187"/>
  <c r="BB187"/>
  <c r="BA187"/>
  <c r="G187"/>
  <c r="BD187" s="1"/>
  <c r="BE185"/>
  <c r="BC185"/>
  <c r="BB185"/>
  <c r="BA185"/>
  <c r="G185"/>
  <c r="BD185" s="1"/>
  <c r="BE174"/>
  <c r="BC174"/>
  <c r="BB174"/>
  <c r="BA174"/>
  <c r="G174"/>
  <c r="BD174" s="1"/>
  <c r="BE172"/>
  <c r="BC172"/>
  <c r="BB172"/>
  <c r="BA172"/>
  <c r="G172"/>
  <c r="BD172" s="1"/>
  <c r="BE171"/>
  <c r="BC171"/>
  <c r="BB171"/>
  <c r="BA171"/>
  <c r="G171"/>
  <c r="BD171" s="1"/>
  <c r="BE169"/>
  <c r="BC169"/>
  <c r="BB169"/>
  <c r="BA169"/>
  <c r="G169"/>
  <c r="BD169" s="1"/>
  <c r="BE168"/>
  <c r="BC168"/>
  <c r="BB168"/>
  <c r="BA168"/>
  <c r="G168"/>
  <c r="BD168" s="1"/>
  <c r="BE166"/>
  <c r="BC166"/>
  <c r="BB166"/>
  <c r="BA166"/>
  <c r="G166"/>
  <c r="BD166" s="1"/>
  <c r="BE163"/>
  <c r="BC163"/>
  <c r="BB163"/>
  <c r="BA163"/>
  <c r="G163"/>
  <c r="BD163" s="1"/>
  <c r="BE162"/>
  <c r="BC162"/>
  <c r="BB162"/>
  <c r="BA162"/>
  <c r="G162"/>
  <c r="BD162" s="1"/>
  <c r="BE160"/>
  <c r="BC160"/>
  <c r="BB160"/>
  <c r="BA160"/>
  <c r="G160"/>
  <c r="BD160" s="1"/>
  <c r="BE159"/>
  <c r="BC159"/>
  <c r="BB159"/>
  <c r="BA159"/>
  <c r="G159"/>
  <c r="BD159" s="1"/>
  <c r="BE158"/>
  <c r="BC158"/>
  <c r="BB158"/>
  <c r="BA158"/>
  <c r="G158"/>
  <c r="BD158" s="1"/>
  <c r="BE157"/>
  <c r="BC157"/>
  <c r="BB157"/>
  <c r="BA157"/>
  <c r="G157"/>
  <c r="BD157" s="1"/>
  <c r="BE155"/>
  <c r="BC155"/>
  <c r="BB155"/>
  <c r="BA155"/>
  <c r="G155"/>
  <c r="BD155" s="1"/>
  <c r="BE153"/>
  <c r="BC153"/>
  <c r="BB153"/>
  <c r="BA153"/>
  <c r="G153"/>
  <c r="BD153" s="1"/>
  <c r="BE152"/>
  <c r="BC152"/>
  <c r="BB152"/>
  <c r="BA152"/>
  <c r="G152"/>
  <c r="BD152" s="1"/>
  <c r="BE149"/>
  <c r="BC149"/>
  <c r="BB149"/>
  <c r="BA149"/>
  <c r="G149"/>
  <c r="BD149" s="1"/>
  <c r="BE146"/>
  <c r="BC146"/>
  <c r="BB146"/>
  <c r="BA146"/>
  <c r="G146"/>
  <c r="BD146" s="1"/>
  <c r="BE143"/>
  <c r="BC143"/>
  <c r="BB143"/>
  <c r="BA143"/>
  <c r="G143"/>
  <c r="BD143" s="1"/>
  <c r="BE141"/>
  <c r="BC141"/>
  <c r="BB141"/>
  <c r="BA141"/>
  <c r="G141"/>
  <c r="BD141" s="1"/>
  <c r="BE138"/>
  <c r="BC138"/>
  <c r="BB138"/>
  <c r="BA138"/>
  <c r="G138"/>
  <c r="BD138" s="1"/>
  <c r="BE137"/>
  <c r="BC137"/>
  <c r="BB137"/>
  <c r="BA137"/>
  <c r="G137"/>
  <c r="BD137" s="1"/>
  <c r="BE135"/>
  <c r="BC135"/>
  <c r="BB135"/>
  <c r="BA135"/>
  <c r="G135"/>
  <c r="BD135" s="1"/>
  <c r="BE134"/>
  <c r="BC134"/>
  <c r="BB134"/>
  <c r="BA134"/>
  <c r="G134"/>
  <c r="BD134" s="1"/>
  <c r="BE132"/>
  <c r="BC132"/>
  <c r="BB132"/>
  <c r="BA132"/>
  <c r="G132"/>
  <c r="BD132" s="1"/>
  <c r="BE128"/>
  <c r="BC128"/>
  <c r="BB128"/>
  <c r="BA128"/>
  <c r="G128"/>
  <c r="BD128" s="1"/>
  <c r="BE124"/>
  <c r="BC124"/>
  <c r="BB124"/>
  <c r="BA124"/>
  <c r="G124"/>
  <c r="BD124" s="1"/>
  <c r="BE119"/>
  <c r="BC119"/>
  <c r="BB119"/>
  <c r="BA119"/>
  <c r="G119"/>
  <c r="BD119" s="1"/>
  <c r="BE115"/>
  <c r="BC115"/>
  <c r="BB115"/>
  <c r="BA115"/>
  <c r="G115"/>
  <c r="BD115" s="1"/>
  <c r="BE111"/>
  <c r="BC111"/>
  <c r="BB111"/>
  <c r="BA111"/>
  <c r="G111"/>
  <c r="BD111" s="1"/>
  <c r="BE110"/>
  <c r="BC110"/>
  <c r="BB110"/>
  <c r="BA110"/>
  <c r="G110"/>
  <c r="BD110" s="1"/>
  <c r="BE106"/>
  <c r="BC106"/>
  <c r="BB106"/>
  <c r="BA106"/>
  <c r="G106"/>
  <c r="BD106" s="1"/>
  <c r="BE102"/>
  <c r="BC102"/>
  <c r="BB102"/>
  <c r="BA102"/>
  <c r="G102"/>
  <c r="BD102" s="1"/>
  <c r="BE99"/>
  <c r="BC99"/>
  <c r="BB99"/>
  <c r="BA99"/>
  <c r="G99"/>
  <c r="BD99" s="1"/>
  <c r="BE96"/>
  <c r="BC96"/>
  <c r="BB96"/>
  <c r="BA96"/>
  <c r="G96"/>
  <c r="BD96" s="1"/>
  <c r="BE94"/>
  <c r="BC94"/>
  <c r="BB94"/>
  <c r="BA94"/>
  <c r="G94"/>
  <c r="BD94" s="1"/>
  <c r="BE92"/>
  <c r="BC92"/>
  <c r="BB92"/>
  <c r="BA92"/>
  <c r="G92"/>
  <c r="BD92" s="1"/>
  <c r="BE89"/>
  <c r="BC89"/>
  <c r="BB89"/>
  <c r="BA89"/>
  <c r="G89"/>
  <c r="BD89" s="1"/>
  <c r="BE85"/>
  <c r="BC85"/>
  <c r="BB85"/>
  <c r="BA85"/>
  <c r="G85"/>
  <c r="BD85" s="1"/>
  <c r="BE81"/>
  <c r="BC81"/>
  <c r="BB81"/>
  <c r="BA81"/>
  <c r="G81"/>
  <c r="BD81" s="1"/>
  <c r="BE75"/>
  <c r="BC75"/>
  <c r="BB75"/>
  <c r="BA75"/>
  <c r="G75"/>
  <c r="BD75" s="1"/>
  <c r="BD276" s="1"/>
  <c r="H14" i="2" s="1"/>
  <c r="B14"/>
  <c r="A14"/>
  <c r="BE276" i="3"/>
  <c r="I14" i="2" s="1"/>
  <c r="BC276" i="3"/>
  <c r="G14" i="2" s="1"/>
  <c r="BB276" i="3"/>
  <c r="F14" i="2" s="1"/>
  <c r="BA276" i="3"/>
  <c r="E14" i="2" s="1"/>
  <c r="G276" i="3"/>
  <c r="C276"/>
  <c r="BE71"/>
  <c r="BD71"/>
  <c r="BC71"/>
  <c r="BA71"/>
  <c r="G71"/>
  <c r="BB71" s="1"/>
  <c r="BE70"/>
  <c r="BD70"/>
  <c r="BC70"/>
  <c r="BA70"/>
  <c r="G70"/>
  <c r="BB70" s="1"/>
  <c r="BE69"/>
  <c r="BD69"/>
  <c r="BC69"/>
  <c r="BA69"/>
  <c r="G69"/>
  <c r="BB69" s="1"/>
  <c r="BE66"/>
  <c r="BD66"/>
  <c r="BC66"/>
  <c r="BA66"/>
  <c r="G66"/>
  <c r="BB66" s="1"/>
  <c r="BE63"/>
  <c r="BD63"/>
  <c r="BC63"/>
  <c r="BA63"/>
  <c r="G63"/>
  <c r="BB63" s="1"/>
  <c r="BE62"/>
  <c r="BD62"/>
  <c r="BD73" s="1"/>
  <c r="H13" i="2" s="1"/>
  <c r="BC62" i="3"/>
  <c r="BA62"/>
  <c r="G62"/>
  <c r="BB62" s="1"/>
  <c r="BB73" s="1"/>
  <c r="F13" i="2" s="1"/>
  <c r="B13"/>
  <c r="A13"/>
  <c r="BE73" i="3"/>
  <c r="I13" i="2" s="1"/>
  <c r="BC73" i="3"/>
  <c r="G13" i="2" s="1"/>
  <c r="BA73" i="3"/>
  <c r="E13" i="2" s="1"/>
  <c r="C73" i="3"/>
  <c r="BE59"/>
  <c r="BD59"/>
  <c r="BD60" s="1"/>
  <c r="H12" i="2" s="1"/>
  <c r="BC59" i="3"/>
  <c r="BA59"/>
  <c r="G59"/>
  <c r="BB59" s="1"/>
  <c r="BB60" s="1"/>
  <c r="F12" i="2" s="1"/>
  <c r="B12"/>
  <c r="A12"/>
  <c r="BE60" i="3"/>
  <c r="I12" i="2" s="1"/>
  <c r="BC60" i="3"/>
  <c r="G12" i="2" s="1"/>
  <c r="BA60" i="3"/>
  <c r="E12" i="2" s="1"/>
  <c r="C60" i="3"/>
  <c r="BE56"/>
  <c r="BD56"/>
  <c r="BD57" s="1"/>
  <c r="H11" i="2" s="1"/>
  <c r="BC56" i="3"/>
  <c r="BA56"/>
  <c r="G56"/>
  <c r="BB56" s="1"/>
  <c r="BB57" s="1"/>
  <c r="F11" i="2" s="1"/>
  <c r="B11"/>
  <c r="A11"/>
  <c r="BE57" i="3"/>
  <c r="I11" i="2" s="1"/>
  <c r="BC57" i="3"/>
  <c r="G11" i="2" s="1"/>
  <c r="BA57" i="3"/>
  <c r="E11" i="2" s="1"/>
  <c r="C57" i="3"/>
  <c r="BE53"/>
  <c r="BD53"/>
  <c r="BD54" s="1"/>
  <c r="H10" i="2" s="1"/>
  <c r="BC53" i="3"/>
  <c r="BB53"/>
  <c r="BB54" s="1"/>
  <c r="F10" i="2" s="1"/>
  <c r="G53" i="3"/>
  <c r="BA53" s="1"/>
  <c r="BA54" s="1"/>
  <c r="E10" i="2" s="1"/>
  <c r="B10"/>
  <c r="A10"/>
  <c r="BE54" i="3"/>
  <c r="I10" i="2" s="1"/>
  <c r="BC54" i="3"/>
  <c r="G10" i="2" s="1"/>
  <c r="C54" i="3"/>
  <c r="BE50"/>
  <c r="BD50"/>
  <c r="BC50"/>
  <c r="BB50"/>
  <c r="G50"/>
  <c r="BA50" s="1"/>
  <c r="BE49"/>
  <c r="BD49"/>
  <c r="BC49"/>
  <c r="BB49"/>
  <c r="G49"/>
  <c r="BA49" s="1"/>
  <c r="BE46"/>
  <c r="BD46"/>
  <c r="BC46"/>
  <c r="BB46"/>
  <c r="G46"/>
  <c r="BA46" s="1"/>
  <c r="BE42"/>
  <c r="BD42"/>
  <c r="BC42"/>
  <c r="BB42"/>
  <c r="G42"/>
  <c r="BA42" s="1"/>
  <c r="BE38"/>
  <c r="BD38"/>
  <c r="BC38"/>
  <c r="BB38"/>
  <c r="G38"/>
  <c r="BA38" s="1"/>
  <c r="BE34"/>
  <c r="BD34"/>
  <c r="BC34"/>
  <c r="BB34"/>
  <c r="G34"/>
  <c r="BA34" s="1"/>
  <c r="BE29"/>
  <c r="BD29"/>
  <c r="BC29"/>
  <c r="BB29"/>
  <c r="G29"/>
  <c r="BA29" s="1"/>
  <c r="BE25"/>
  <c r="BD25"/>
  <c r="BD51" s="1"/>
  <c r="H9" i="2" s="1"/>
  <c r="BC25" i="3"/>
  <c r="BB25"/>
  <c r="BB51" s="1"/>
  <c r="F9" i="2" s="1"/>
  <c r="G25" i="3"/>
  <c r="BA25" s="1"/>
  <c r="BA51" s="1"/>
  <c r="E9" i="2" s="1"/>
  <c r="B9"/>
  <c r="A9"/>
  <c r="BE51" i="3"/>
  <c r="I9" i="2" s="1"/>
  <c r="BC51" i="3"/>
  <c r="G9" i="2" s="1"/>
  <c r="C51" i="3"/>
  <c r="BE22"/>
  <c r="BD22"/>
  <c r="BC22"/>
  <c r="BB22"/>
  <c r="G22"/>
  <c r="BA22" s="1"/>
  <c r="BE20"/>
  <c r="BD20"/>
  <c r="BC20"/>
  <c r="BB20"/>
  <c r="G20"/>
  <c r="BA20" s="1"/>
  <c r="BE16"/>
  <c r="BD16"/>
  <c r="BC16"/>
  <c r="BB16"/>
  <c r="G16"/>
  <c r="BA16" s="1"/>
  <c r="BE12"/>
  <c r="BD12"/>
  <c r="BD23" s="1"/>
  <c r="H8" i="2" s="1"/>
  <c r="BC12" i="3"/>
  <c r="BB12"/>
  <c r="BB23" s="1"/>
  <c r="F8" i="2" s="1"/>
  <c r="G12" i="3"/>
  <c r="BA12" s="1"/>
  <c r="B8" i="2"/>
  <c r="A8"/>
  <c r="BE23" i="3"/>
  <c r="I8" i="2" s="1"/>
  <c r="BC23" i="3"/>
  <c r="G8" i="2" s="1"/>
  <c r="C23" i="3"/>
  <c r="BE8"/>
  <c r="BD8"/>
  <c r="BD10" s="1"/>
  <c r="H7" i="2" s="1"/>
  <c r="H15" s="1"/>
  <c r="C17" i="1" s="1"/>
  <c r="BC8" i="3"/>
  <c r="BB8"/>
  <c r="BB10" s="1"/>
  <c r="F7" i="2" s="1"/>
  <c r="F15" s="1"/>
  <c r="C16" i="1" s="1"/>
  <c r="G8" i="3"/>
  <c r="BA8" s="1"/>
  <c r="BA10" s="1"/>
  <c r="E7" i="2" s="1"/>
  <c r="B7"/>
  <c r="A7"/>
  <c r="BE10" i="3"/>
  <c r="I7" i="2" s="1"/>
  <c r="I15" s="1"/>
  <c r="C21" i="1" s="1"/>
  <c r="BC10" i="3"/>
  <c r="G7" i="2" s="1"/>
  <c r="C10" i="3"/>
  <c r="E4"/>
  <c r="C4"/>
  <c r="F3"/>
  <c r="C3"/>
  <c r="C2" i="2"/>
  <c r="C1"/>
  <c r="C33" i="1"/>
  <c r="F33" s="1"/>
  <c r="C31"/>
  <c r="C9"/>
  <c r="G7"/>
  <c r="D2"/>
  <c r="C2"/>
  <c r="G15" i="2" l="1"/>
  <c r="C18" i="1" s="1"/>
  <c r="E15" i="2"/>
  <c r="BA23" i="3"/>
  <c r="E8" i="2" s="1"/>
  <c r="G10" i="3"/>
  <c r="G23"/>
  <c r="G51"/>
  <c r="G54"/>
  <c r="G57"/>
  <c r="G60"/>
  <c r="G73"/>
  <c r="G27" i="2" l="1"/>
  <c r="I27" s="1"/>
  <c r="G26"/>
  <c r="I26" s="1"/>
  <c r="G21" i="1" s="1"/>
  <c r="G25" i="2"/>
  <c r="I25" s="1"/>
  <c r="G20" i="1" s="1"/>
  <c r="G24" i="2"/>
  <c r="I24" s="1"/>
  <c r="G19" i="1" s="1"/>
  <c r="G23" i="2"/>
  <c r="I23" s="1"/>
  <c r="G18" i="1" s="1"/>
  <c r="G22" i="2"/>
  <c r="I22" s="1"/>
  <c r="G17" i="1" s="1"/>
  <c r="G21" i="2"/>
  <c r="I21" s="1"/>
  <c r="G16" i="1" s="1"/>
  <c r="G20" i="2"/>
  <c r="I20" s="1"/>
  <c r="C15" i="1"/>
  <c r="C19" s="1"/>
  <c r="C22" s="1"/>
  <c r="G15" l="1"/>
  <c r="H28" i="2"/>
  <c r="G23" i="1" s="1"/>
  <c r="C23" s="1"/>
  <c r="F30" s="1"/>
  <c r="F31" l="1"/>
  <c r="F34" s="1"/>
  <c r="G22"/>
</calcChain>
</file>

<file path=xl/sharedStrings.xml><?xml version="1.0" encoding="utf-8"?>
<sst xmlns="http://schemas.openxmlformats.org/spreadsheetml/2006/main" count="766" uniqueCount="451">
  <si>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</si>
  <si>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</si>
  <si>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</si>
  <si>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</si>
  <si>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</si>
  <si>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</si>
  <si>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</si>
  <si>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</si>
  <si>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</si>
  <si>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</si>
  <si>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</si>
  <si>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</si>
  <si>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</si>
  <si>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</si>
  <si>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</si>
  <si>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</si>
  <si>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</si>
  <si>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</si>
  <si>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</si>
  <si>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</si>
  <si>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</si>
  <si>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</si>
  <si>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</si>
  <si>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</si>
  <si>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</si>
  <si>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</si>
  <si>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</si>
  <si>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</si>
  <si>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</si>
  <si>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</si>
  <si>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</si>
  <si>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</si>
  <si>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</si>
  <si>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</si>
  <si>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</si>
  <si>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</si>
  <si>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</si>
  <si>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</si>
  <si>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</si>
  <si>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</si>
  <si>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</si>
  <si>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</si>
  <si>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</si>
  <si>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</si>
  <si>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</si>
  <si>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</si>
  <si>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</si>
  <si>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</si>
  <si>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</si>
  <si>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</si>
  <si>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</si>
  <si>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</si>
  <si>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</si>
  <si>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</si>
  <si>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</si>
  <si>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</si>
  <si>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</si>
  <si>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</si>
  <si>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</si>
  <si>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</si>
  <si>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</si>
  <si>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</si>
  <si>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</si>
  <si>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</si>
  <si>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</si>
  <si>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</si>
  <si>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</si>
  <si>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</si>
  <si>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</si>
  <si>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</si>
  <si>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</si>
  <si>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</si>
  <si>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</si>
  <si>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</si>
  <si>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</si>
  <si>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</si>
  <si>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2017</t>
  </si>
  <si>
    <t>Frýdl</t>
  </si>
  <si>
    <t>6</t>
  </si>
  <si>
    <t>Rekonstrukce el. inst. MŠ K.Čapka</t>
  </si>
  <si>
    <t>140417</t>
  </si>
  <si>
    <t>Rekonstrukce el.instalace MŠ K.Čapka, Krnov</t>
  </si>
  <si>
    <t>3</t>
  </si>
  <si>
    <t>Svislé a kompletní konstrukce</t>
  </si>
  <si>
    <t>310238211RT1</t>
  </si>
  <si>
    <t>Zazdívka otvorů plochy do 1 m2 cihlami na MVC s použitím suché maltové směsi</t>
  </si>
  <si>
    <t>m3</t>
  </si>
  <si>
    <t>dozdívka demontovaných R zapravení dír</t>
  </si>
  <si>
    <t>61</t>
  </si>
  <si>
    <t>Upravy povrchů vnitřní</t>
  </si>
  <si>
    <t>611401311RT2</t>
  </si>
  <si>
    <t>Oprava omítky na stropech o ploše do 1 m2 s použitím suché maltové směsi</t>
  </si>
  <si>
    <t>kus</t>
  </si>
  <si>
    <t xml:space="preserve">Stropy jednotlivých místností, zapravení drážek, včetně </t>
  </si>
  <si>
    <t>1NP:25</t>
  </si>
  <si>
    <t>2NP:16</t>
  </si>
  <si>
    <t>612401291RT2</t>
  </si>
  <si>
    <t>Omítka malých ploch vnitřních stěn do 0,25 m2 s použitím suché maltové směsi</t>
  </si>
  <si>
    <t>Včetně zahlazení</t>
  </si>
  <si>
    <t>1NP:45</t>
  </si>
  <si>
    <t>2NP:30</t>
  </si>
  <si>
    <t>612401500U00</t>
  </si>
  <si>
    <t xml:space="preserve">Vyplň rýh stěn hl 3 mm š 15 mm </t>
  </si>
  <si>
    <t>m</t>
  </si>
  <si>
    <t>včetně dodávky omítkové směsy</t>
  </si>
  <si>
    <t>612401911R00</t>
  </si>
  <si>
    <t xml:space="preserve">Příplatek za zahlazení povrchu </t>
  </si>
  <si>
    <t>m2</t>
  </si>
  <si>
    <t>97</t>
  </si>
  <si>
    <t>Prorážení otvorů</t>
  </si>
  <si>
    <t>971033451R00</t>
  </si>
  <si>
    <t xml:space="preserve">Vybourání otv. zeď cihel. pl.0,25 m2, tl.45cm, MVC </t>
  </si>
  <si>
    <t>Přechody mezi místnostmi</t>
  </si>
  <si>
    <t>973022241R00</t>
  </si>
  <si>
    <t xml:space="preserve">Vysekání kapes zeď pl. 0,1 m2, hl. 15 cm </t>
  </si>
  <si>
    <t xml:space="preserve">Součet z jednotlivých PD pro krabice, </t>
  </si>
  <si>
    <t>pro vyp:73</t>
  </si>
  <si>
    <t>pro zás:117</t>
  </si>
  <si>
    <t>jiné:30</t>
  </si>
  <si>
    <t>974031122R00</t>
  </si>
  <si>
    <t xml:space="preserve">Vysekání rýh ve zdi cihelné 3 x 7 cm </t>
  </si>
  <si>
    <t xml:space="preserve">Součet z jednotlivých PD, </t>
  </si>
  <si>
    <t>1NP:130</t>
  </si>
  <si>
    <t>2NP:60</t>
  </si>
  <si>
    <t>974031124R00</t>
  </si>
  <si>
    <t xml:space="preserve">Vysekání rýh ve zdi cihelné 3 x 15 cm </t>
  </si>
  <si>
    <t>odbočky</t>
  </si>
  <si>
    <t>1NP:60</t>
  </si>
  <si>
    <t>2NP:45</t>
  </si>
  <si>
    <t>974031165R00</t>
  </si>
  <si>
    <t xml:space="preserve">Vysekání rýh ve zdi cihelné 15 x 20 cm </t>
  </si>
  <si>
    <t>páteřový rozvod</t>
  </si>
  <si>
    <t>1NP:12</t>
  </si>
  <si>
    <t>2NP:10</t>
  </si>
  <si>
    <t>974031222R00</t>
  </si>
  <si>
    <t xml:space="preserve">Vysekání rýh zeď cihelná u stropu 3 x 7 cm </t>
  </si>
  <si>
    <t>1NP:70</t>
  </si>
  <si>
    <t>2NP:64</t>
  </si>
  <si>
    <t>979081111RT2</t>
  </si>
  <si>
    <t>Odvoz suti a vybour. hmot na skládku do 1 km kontejner 4 t</t>
  </si>
  <si>
    <t>t</t>
  </si>
  <si>
    <t>979081121R00</t>
  </si>
  <si>
    <t xml:space="preserve">Příplatek k odvozu za každý další 1 km </t>
  </si>
  <si>
    <t>km</t>
  </si>
  <si>
    <t>99</t>
  </si>
  <si>
    <t>Staveništní přesun hmot</t>
  </si>
  <si>
    <t>998011002R00</t>
  </si>
  <si>
    <t xml:space="preserve">Přesun hmot pro budovy zděné výšky do 12 m </t>
  </si>
  <si>
    <t>771</t>
  </si>
  <si>
    <t>Podlahy z dlaždic a obklady</t>
  </si>
  <si>
    <t>77112011RZ21</t>
  </si>
  <si>
    <t>Kladení dlaždic na stupnice do tmele, tři řady včetně dodávky materiálu a dlaždic</t>
  </si>
  <si>
    <t>781</t>
  </si>
  <si>
    <t>Obklady keramické</t>
  </si>
  <si>
    <t>78123011RZ22</t>
  </si>
  <si>
    <t>Obkládání stěn vnitř.keram. do tmele do 100x100 mm včetně dodávky obkladů a materiálu</t>
  </si>
  <si>
    <t>784</t>
  </si>
  <si>
    <t>Malby</t>
  </si>
  <si>
    <t>784191201R00</t>
  </si>
  <si>
    <t xml:space="preserve">Penetrace podkladu hloubková ........... 1x </t>
  </si>
  <si>
    <t>784195112R00</t>
  </si>
  <si>
    <t xml:space="preserve">Malba tekutá .......Standard, bílá, 2 x </t>
  </si>
  <si>
    <t>1NP:1750</t>
  </si>
  <si>
    <t>2NP:1490</t>
  </si>
  <si>
    <t>784195122R00</t>
  </si>
  <si>
    <t xml:space="preserve">Malba tekutá ............ Standard, barva, 2 x </t>
  </si>
  <si>
    <t>1NP:600</t>
  </si>
  <si>
    <t>2NP:500</t>
  </si>
  <si>
    <t>24662007</t>
  </si>
  <si>
    <t>...............barva interiérová bílá á 25 kg</t>
  </si>
  <si>
    <t>kg</t>
  </si>
  <si>
    <t>24662022</t>
  </si>
  <si>
    <t>............. barva malířská ........ po 7 kg</t>
  </si>
  <si>
    <t>24696620.A</t>
  </si>
  <si>
    <t>Penetrace ............ po 4 litrech</t>
  </si>
  <si>
    <t>l</t>
  </si>
  <si>
    <t>penetrace omítek</t>
  </si>
  <si>
    <t>M21</t>
  </si>
  <si>
    <t>Elektromontáže</t>
  </si>
  <si>
    <t>210010004RT1</t>
  </si>
  <si>
    <t>Trubka ohebná pod omítku, typ 23.. 29 mm včetně dodávky trubky PVC 2329</t>
  </si>
  <si>
    <t>pro datový rozvod a jiné vývody a chráničky</t>
  </si>
  <si>
    <t>1NP:40</t>
  </si>
  <si>
    <t>pro jiné vývody:10</t>
  </si>
  <si>
    <t>prořez:6</t>
  </si>
  <si>
    <t>210010006RT1</t>
  </si>
  <si>
    <t>Trubka ohebná pod omítku, typ 23.. 48 mm včetně dodávky trubky PVC 2348</t>
  </si>
  <si>
    <t>rozvody v podlaze kuchyně</t>
  </si>
  <si>
    <t>kuchyň v zemi:50</t>
  </si>
  <si>
    <t>prořez :10</t>
  </si>
  <si>
    <t>210010301RT1</t>
  </si>
  <si>
    <t>Krabice přístrojová KP, bez zapojení, kruhová včetně dodávky KP 68/2</t>
  </si>
  <si>
    <t>1NP:68</t>
  </si>
  <si>
    <t>2NP:82</t>
  </si>
  <si>
    <t>210010311RT1</t>
  </si>
  <si>
    <t>Krabice univerzální KU, bez zapojení, kruhová včetně dodávky KU 68-1902 s víčkem</t>
  </si>
  <si>
    <t>1NP:15</t>
  </si>
  <si>
    <t>2NP:14</t>
  </si>
  <si>
    <t>210010312RT1</t>
  </si>
  <si>
    <t>Krabice odbočná KO 97, bez zapojení, kruhová včetně dodávky KO 97/5 s víčkem</t>
  </si>
  <si>
    <t>Pro různá odbočení</t>
  </si>
  <si>
    <t>210010351RT1</t>
  </si>
  <si>
    <t>Rozvodka krabicová z lis. izol. 6455-11 do 4 mm2 včetně dodávky krabice 6455-11</t>
  </si>
  <si>
    <t>v krytí IP44</t>
  </si>
  <si>
    <t>210020251R00</t>
  </si>
  <si>
    <t xml:space="preserve">Rošt kabelový pro volné/pevné uložení,š. 200 mm </t>
  </si>
  <si>
    <t>v krčku:22</t>
  </si>
  <si>
    <t>do HR:10</t>
  </si>
  <si>
    <t>210100001R00</t>
  </si>
  <si>
    <t xml:space="preserve">Ukončení vodičů v rozvaděči + zapojení do 2,5 mm2 </t>
  </si>
  <si>
    <t>R3:66</t>
  </si>
  <si>
    <t>R2NP:39</t>
  </si>
  <si>
    <t>210100002R00</t>
  </si>
  <si>
    <t xml:space="preserve">Ukončení vodičů v rozvaděči + zapojení do 6 mm2 </t>
  </si>
  <si>
    <t>R3:45</t>
  </si>
  <si>
    <t>RZ:40</t>
  </si>
  <si>
    <t>SEBT:10</t>
  </si>
  <si>
    <t>210100005R00</t>
  </si>
  <si>
    <t xml:space="preserve">Ukončení vodičů v rozvaděči + zapojení do 35 mm2 </t>
  </si>
  <si>
    <t>R3:20</t>
  </si>
  <si>
    <t>R2NP:5</t>
  </si>
  <si>
    <t>Sebt:6</t>
  </si>
  <si>
    <t>210100007R00</t>
  </si>
  <si>
    <t xml:space="preserve">Ukončení vodičů v rozvaděči + zapojení do 70 mm2 </t>
  </si>
  <si>
    <t>210110001RT1</t>
  </si>
  <si>
    <t>Spínač nástěnný jednopól.- řaz. 1, obyč.prostředí včetně dodávky spínače 3553-A01340</t>
  </si>
  <si>
    <t>včetně rámečků + svorkovnic typu Wago</t>
  </si>
  <si>
    <t>1NP:10</t>
  </si>
  <si>
    <t>2NP:13</t>
  </si>
  <si>
    <t>210110003RT1</t>
  </si>
  <si>
    <t>Spínač nástěnný seriový - řaz. 5, obyč.prostředí včetně dodávky spínače 3553-05929</t>
  </si>
  <si>
    <t>1NP:2</t>
  </si>
  <si>
    <t>2NP:3</t>
  </si>
  <si>
    <t>210110004RT1</t>
  </si>
  <si>
    <t>Spínač nástěnný střídavý - řaz. 6, obyč.prostředí včetně dodávky spínače 3553-06929</t>
  </si>
  <si>
    <t>1NP:9</t>
  </si>
  <si>
    <t>2NP:6</t>
  </si>
  <si>
    <t>6+6:2</t>
  </si>
  <si>
    <t>210110006RT1</t>
  </si>
  <si>
    <t>Spínač nástěnný trojpól.25A - řaz. 3, obyč.prostř. včetně dodávky spínače 35363-10p</t>
  </si>
  <si>
    <t>Včetně úchytného materiálu</t>
  </si>
  <si>
    <t>C:4</t>
  </si>
  <si>
    <t>D:4</t>
  </si>
  <si>
    <t>210110007R00</t>
  </si>
  <si>
    <t>Spínač nástěnný trojpól.63A - řaz. 3, obyč.prostř. včetně dodávky spínače</t>
  </si>
  <si>
    <t>Včetně uchytného materiálu</t>
  </si>
  <si>
    <t>A:1</t>
  </si>
  <si>
    <t>B:2</t>
  </si>
  <si>
    <t>210110021RT1</t>
  </si>
  <si>
    <t>Spínač nástěnný jednopól.- řaz. 1, venkovní včetně dodávky spínače 3558-01750</t>
  </si>
  <si>
    <t>včetně svorkovnic typu Wago</t>
  </si>
  <si>
    <t>210110023RT2</t>
  </si>
  <si>
    <t>Spínač nástěnný seriový - řaz. 5, venkovní včetně dodávky spínače 3558-05750</t>
  </si>
  <si>
    <t>210110024RT2</t>
  </si>
  <si>
    <t>Spínač nástěnný střídavý - řaz. 6, venkovní včetně dodávky spínače 3558-06750</t>
  </si>
  <si>
    <t>210110051RZ1</t>
  </si>
  <si>
    <t>Ovladač SS včetně dodávky spínače start stop</t>
  </si>
  <si>
    <t>210110062RZ4</t>
  </si>
  <si>
    <t>autonomní hlásič kouře včetně dodávky</t>
  </si>
  <si>
    <t>1NP:3</t>
  </si>
  <si>
    <t>2NP:5</t>
  </si>
  <si>
    <t>210110503RZ9</t>
  </si>
  <si>
    <t>Vypínač na din lištu včetně dodávky vypínače HV 32/3</t>
  </si>
  <si>
    <t>R2NP</t>
  </si>
  <si>
    <t>210111004RZ3</t>
  </si>
  <si>
    <t>Mtž zásuvka vestav šroub 3P+N+PE včetně dodávky zás s SPD 3</t>
  </si>
  <si>
    <t>210111011RT6</t>
  </si>
  <si>
    <t>Zásuvka domovní zapuštěná - provedení 2P+PE včetně dodávky zásuvky a rámečku</t>
  </si>
  <si>
    <t>1NP:28</t>
  </si>
  <si>
    <t>2NP:17</t>
  </si>
  <si>
    <t>210111011RZ2</t>
  </si>
  <si>
    <t>Zásuvka domovní zapuštěná - provedení 2P+PE včetně dodávky zásuvky. s clonkou</t>
  </si>
  <si>
    <t>1NP:1</t>
  </si>
  <si>
    <t>2NP:38</t>
  </si>
  <si>
    <t>210111021RT1</t>
  </si>
  <si>
    <t>Zásuvka domovní v krabici - provedení 2P+PE včetně dodávky zásuvky 5518-2929 IP44</t>
  </si>
  <si>
    <t>210120312RZ6</t>
  </si>
  <si>
    <t>svodič SPD 2 včetně svodiče</t>
  </si>
  <si>
    <t>do R2NP</t>
  </si>
  <si>
    <t>210120313RZ5</t>
  </si>
  <si>
    <t>svodič SPD 1+2 včetně dodávky svodiče</t>
  </si>
  <si>
    <t>do R3</t>
  </si>
  <si>
    <t>210120401R00</t>
  </si>
  <si>
    <t xml:space="preserve">Jistič vzduch.1pólový do 25 A IJV-IJM-PO bez krytu </t>
  </si>
  <si>
    <t>210120451R00</t>
  </si>
  <si>
    <t xml:space="preserve">Jistič vzduchový 3pólový do 25 A bez krytu </t>
  </si>
  <si>
    <t>210120465U00</t>
  </si>
  <si>
    <t xml:space="preserve">Mtž jistič nn 3pól -63A bez krytu </t>
  </si>
  <si>
    <t>210120492U00</t>
  </si>
  <si>
    <t xml:space="preserve">Mtž jistič deionový -300A násuvný </t>
  </si>
  <si>
    <t>R3</t>
  </si>
  <si>
    <t>210120601R00</t>
  </si>
  <si>
    <t xml:space="preserve">Montáž odpoj. pojistek OPVP 14/3 </t>
  </si>
  <si>
    <t>210120823R00</t>
  </si>
  <si>
    <t xml:space="preserve">Chránič proudový čtyřpólový do 40 A </t>
  </si>
  <si>
    <t>R3:3</t>
  </si>
  <si>
    <t>R2NP:2</t>
  </si>
  <si>
    <t>210130501RZ8</t>
  </si>
  <si>
    <t>Transformátor jTR včetně dodávky</t>
  </si>
  <si>
    <t>na DIN do R3</t>
  </si>
  <si>
    <t>210140655U00</t>
  </si>
  <si>
    <t>Mtž houkačka do krabice KU včetně bzučáku</t>
  </si>
  <si>
    <t>210190001R00</t>
  </si>
  <si>
    <t xml:space="preserve">Montáž celoplechových rozvodnic do váhy 20 kg </t>
  </si>
  <si>
    <t>RZ1-8</t>
  </si>
  <si>
    <t>210190002R00</t>
  </si>
  <si>
    <t>Montáž celoplechových rozvodnic do váhy 50 kg včetně dodávky R2NP</t>
  </si>
  <si>
    <t>210190003R00</t>
  </si>
  <si>
    <t>Montáž celoplechových rozvodnic do váhy 100 kg včetně dodávky R3</t>
  </si>
  <si>
    <t>kompletní dodávka</t>
  </si>
  <si>
    <t>210200010R00</t>
  </si>
  <si>
    <t xml:space="preserve">Svítidlo </t>
  </si>
  <si>
    <t>včetmě veškerých reciklačních poplatků a úchytného materiálu</t>
  </si>
  <si>
    <t>LA:7</t>
  </si>
  <si>
    <t>LB:26</t>
  </si>
  <si>
    <t>LC:12</t>
  </si>
  <si>
    <t>LC 44:6</t>
  </si>
  <si>
    <t>LC 44 SM:3</t>
  </si>
  <si>
    <t>LD:23</t>
  </si>
  <si>
    <t>LG:6</t>
  </si>
  <si>
    <t>LH:22</t>
  </si>
  <si>
    <t>nouzové:11</t>
  </si>
  <si>
    <t>210220003RT3</t>
  </si>
  <si>
    <t>Vedení uzemňovací na povrchu Cu do 50 mm2 včetně dodávky CY 6 mm2</t>
  </si>
  <si>
    <t>SEBT</t>
  </si>
  <si>
    <t>210220003RT4</t>
  </si>
  <si>
    <t>Vedení uzemňovací na povrchu Cu do 50 mm2 včetně dodávky CY 25 mm2 lano</t>
  </si>
  <si>
    <t>210220004R00</t>
  </si>
  <si>
    <t xml:space="preserve">Vedení uzemňovací na povrchu Cu do 120 mm2 </t>
  </si>
  <si>
    <t>včetně vodiče 35CYA</t>
  </si>
  <si>
    <t>210220321RT1</t>
  </si>
  <si>
    <t>Svorka na potrubí Bernard, včetně Cu pásku včetně dodávky svorky + Cu pásku</t>
  </si>
  <si>
    <t>SEBT,MET</t>
  </si>
  <si>
    <t>210290002R00</t>
  </si>
  <si>
    <t xml:space="preserve">Revize elektro </t>
  </si>
  <si>
    <t>celková výchozí revize elektro</t>
  </si>
  <si>
    <t>21029000RZ20</t>
  </si>
  <si>
    <t xml:space="preserve">DEMONTÁŽ </t>
  </si>
  <si>
    <t>Jednotná položka kompletní demontáž původní elektroinstalace. Světla, zásuvky, vypínače + jiné včetně likvidace.</t>
  </si>
  <si>
    <t>21029000RZ23</t>
  </si>
  <si>
    <t xml:space="preserve">Oprava el.instalace </t>
  </si>
  <si>
    <t>Oprava el.instalace ve 2 stávajících koupelnách nad kanceláři ředitelny. Úprava napojení na TN-S + napojení světel přes pohybový spínač</t>
  </si>
  <si>
    <t>210800105RT3</t>
  </si>
  <si>
    <t>Kabel CYKY 750 V 3x1,5 mm2 uložený pod omítkou včetně dodávky kabelu 3Cx1,5</t>
  </si>
  <si>
    <t>R2NP:</t>
  </si>
  <si>
    <t>J7:60</t>
  </si>
  <si>
    <t>J12,13,14:300</t>
  </si>
  <si>
    <t>R3:</t>
  </si>
  <si>
    <t>J28,29:120</t>
  </si>
  <si>
    <t>J34,35:150</t>
  </si>
  <si>
    <t>J41:120</t>
  </si>
  <si>
    <t>prořez:80</t>
  </si>
  <si>
    <t>210800106RT3</t>
  </si>
  <si>
    <t>Kabel CYKY 750 V 3x2,5 mm2 uložený pod omítkou včetně dodávky kabelu 3Cx2,5</t>
  </si>
  <si>
    <t>J24-27:160</t>
  </si>
  <si>
    <t>J30-33:150</t>
  </si>
  <si>
    <t>J36-40:230</t>
  </si>
  <si>
    <t>J42-44:90</t>
  </si>
  <si>
    <t>J2-J6:190</t>
  </si>
  <si>
    <t>J8-11:160</t>
  </si>
  <si>
    <t>prořez:100</t>
  </si>
  <si>
    <t>210800115RT1</t>
  </si>
  <si>
    <t>Kabel CYKY 750 V 5x1,5 mm2 uložený pod omítkou včetně dodávky kabelu</t>
  </si>
  <si>
    <t>210800116RT1</t>
  </si>
  <si>
    <t>Kabel CYKY 750 V 5x2,5 mm2 uložený pod omítkou včetně dodávky kabelu</t>
  </si>
  <si>
    <t>J7,11,12,13,14:90</t>
  </si>
  <si>
    <t>prořez:15</t>
  </si>
  <si>
    <t>210800117RT1</t>
  </si>
  <si>
    <t>Kabel CYKY 750 V 5x4 mm2 uložený pod omítkou včetně dodávky kabelu</t>
  </si>
  <si>
    <t>J1:10</t>
  </si>
  <si>
    <t>J4,5,8,9,10:140</t>
  </si>
  <si>
    <t>J15-22:180</t>
  </si>
  <si>
    <t>prořez:35</t>
  </si>
  <si>
    <t>210800118R00</t>
  </si>
  <si>
    <t>Kabel CYKY 750 V 5 žil uložený pod omítkou včetně dodávky 4x70 CYKY</t>
  </si>
  <si>
    <t>210800118RT2</t>
  </si>
  <si>
    <t>Kabel CYKY 750 V 5 žil uložený pod omítkou včetně dodávky kabelu 5x10 mm2</t>
  </si>
  <si>
    <t>R2NP:10</t>
  </si>
  <si>
    <t>R3J2,3,6:75</t>
  </si>
  <si>
    <t>prořez:10</t>
  </si>
  <si>
    <t>210800118RT3</t>
  </si>
  <si>
    <t>Kabel CYKY 750 V 5 žil uložený pod omítkou včetně dodávky kabelu 5x16 mm2</t>
  </si>
  <si>
    <t>728611113R00</t>
  </si>
  <si>
    <t xml:space="preserve">Mtž ventilátoru radiál.nízkotl.potrub. do 0,07 m2 </t>
  </si>
  <si>
    <t>34111643</t>
  </si>
  <si>
    <t>Kabel silový s Cu jádrem 1 kV 1-CYKY 3 x 70 + 50</t>
  </si>
  <si>
    <t>345709994060</t>
  </si>
  <si>
    <t>Kanál elektroinstalační  40 x 60 mm</t>
  </si>
  <si>
    <t>včetně spojovacích prvků a úchytů</t>
  </si>
  <si>
    <t>34800601.VRZ10</t>
  </si>
  <si>
    <t>světlo LA</t>
  </si>
  <si>
    <t>34800602.VRZ11</t>
  </si>
  <si>
    <t>Světlo LB</t>
  </si>
  <si>
    <t>34800603.VRZ12</t>
  </si>
  <si>
    <t>Světlo  LC</t>
  </si>
  <si>
    <t>34800604.VRZ13</t>
  </si>
  <si>
    <t>Světlo LC 44</t>
  </si>
  <si>
    <t>34800605.VRZ14</t>
  </si>
  <si>
    <t>Světlo LC 44 SM</t>
  </si>
  <si>
    <t>34800606.VRZ15</t>
  </si>
  <si>
    <t>Světlo LD</t>
  </si>
  <si>
    <t>34800607.VRZ16</t>
  </si>
  <si>
    <t>Světlo LG</t>
  </si>
  <si>
    <t>34800608.VRZ17</t>
  </si>
  <si>
    <t>Světlo LH</t>
  </si>
  <si>
    <t>34800615.VRZ18</t>
  </si>
  <si>
    <t>Světlo nouzové</t>
  </si>
  <si>
    <t>35712302</t>
  </si>
  <si>
    <t>Skříň rozvaděčová zásuvková</t>
  </si>
  <si>
    <t>RZ1-8 dle specifikace</t>
  </si>
  <si>
    <t>35822001012</t>
  </si>
  <si>
    <t>Jistič do 80 A 1 pól. charakteristika B, LTN-6B-1</t>
  </si>
  <si>
    <t>35822001013</t>
  </si>
  <si>
    <t>Jistič do 80 A 1 pól. charakteristika B, LTN-10B-1</t>
  </si>
  <si>
    <t>R3:5</t>
  </si>
  <si>
    <t>R2NP:4</t>
  </si>
  <si>
    <t>35822001015</t>
  </si>
  <si>
    <t>Jistič do 80 A 1 pól. charakteristika B, LTN-16B-1</t>
  </si>
  <si>
    <t>R3:16</t>
  </si>
  <si>
    <t>R2NP:9</t>
  </si>
  <si>
    <t>35822002313</t>
  </si>
  <si>
    <t>Jistič do 80 A 3 pól. charakterist. B, LTN-16B-3</t>
  </si>
  <si>
    <t>35822002314</t>
  </si>
  <si>
    <t>Jistič do 80 A 3 pól. charakterist. B, LTN-20B-3</t>
  </si>
  <si>
    <t>R2NP:1</t>
  </si>
  <si>
    <t>R3:14</t>
  </si>
  <si>
    <t>35822002315</t>
  </si>
  <si>
    <t>Jistič do 80 A 3 pól. charakterist. B, LTN-25B-3</t>
  </si>
  <si>
    <t>35822002316</t>
  </si>
  <si>
    <t>Jistič do 80 A 3 pól. charakterist. B, LTN-32B-3</t>
  </si>
  <si>
    <t>35822002318</t>
  </si>
  <si>
    <t>Jistič do 80 A 3 pól. charakterist. B, LTN-50B-3</t>
  </si>
  <si>
    <t>35822945.ARZ7</t>
  </si>
  <si>
    <t>Jistič Modeion BC 160 125A</t>
  </si>
  <si>
    <t>35824719</t>
  </si>
  <si>
    <t>Pojistky válcové PV14  32A gG</t>
  </si>
  <si>
    <t>35824756</t>
  </si>
  <si>
    <t>Odpínače pojistkové OPV 14/3</t>
  </si>
  <si>
    <t>35889012.A</t>
  </si>
  <si>
    <t>Chránič proudový OFE40-4-030AC</t>
  </si>
  <si>
    <t>42911710RZ19</t>
  </si>
  <si>
    <t>Ventilátor axiální do potrubí 100</t>
  </si>
  <si>
    <t>včetně časovače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</si>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</sst>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7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74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140417</v>
      </c>
      <c r="D2" s="5" t="str">
        <f>Rekapitulace!G2</f>
        <v>Rekonstrukce el.instalace MŠ K.Čapka, Krnov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78</v>
      </c>
      <c r="B5" s="18"/>
      <c r="C5" s="19" t="s">
        <v>79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76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3"/>
      <c r="C11" s="30"/>
      <c r="D11" s="30"/>
      <c r="E11" s="30"/>
      <c r="F11" s="41" t="s">
        <v>16</v>
      </c>
      <c r="G11" s="42">
        <v>2017</v>
      </c>
      <c r="H11" s="37"/>
      <c r="BA11" s="43"/>
      <c r="BB11" s="43"/>
      <c r="BC11" s="43"/>
      <c r="BD11" s="43"/>
      <c r="BE11" s="43"/>
    </row>
    <row r="12" spans="1:57" ht="12.75" customHeight="1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>
      <c r="A15" s="57"/>
      <c r="B15" s="58" t="s">
        <v>22</v>
      </c>
      <c r="C15" s="59">
        <f>HSV</f>
        <v>0</v>
      </c>
      <c r="D15" s="60" t="str">
        <f>Rekapitulace!A20</f>
        <v>Ztížené výrobní podmínky</v>
      </c>
      <c r="E15" s="61"/>
      <c r="F15" s="62"/>
      <c r="G15" s="59">
        <f>Rekapitulace!I20</f>
        <v>0</v>
      </c>
    </row>
    <row r="16" spans="1:57" ht="15.95" customHeight="1">
      <c r="A16" s="57" t="s">
        <v>23</v>
      </c>
      <c r="B16" s="58" t="s">
        <v>24</v>
      </c>
      <c r="C16" s="59">
        <f>PSV</f>
        <v>0</v>
      </c>
      <c r="D16" s="9" t="str">
        <f>Rekapitulace!A21</f>
        <v>Oborová přirážka</v>
      </c>
      <c r="E16" s="63"/>
      <c r="F16" s="64"/>
      <c r="G16" s="59">
        <f>Rekapitulace!I21</f>
        <v>0</v>
      </c>
    </row>
    <row r="17" spans="1:7" ht="15.95" customHeight="1">
      <c r="A17" s="57" t="s">
        <v>25</v>
      </c>
      <c r="B17" s="58" t="s">
        <v>26</v>
      </c>
      <c r="C17" s="59">
        <f>Mont</f>
        <v>0</v>
      </c>
      <c r="D17" s="9" t="str">
        <f>Rekapitulace!A22</f>
        <v>Přesun stavebních kapacit</v>
      </c>
      <c r="E17" s="63"/>
      <c r="F17" s="64"/>
      <c r="G17" s="59">
        <f>Rekapitulace!I22</f>
        <v>0</v>
      </c>
    </row>
    <row r="18" spans="1:7" ht="15.95" customHeight="1">
      <c r="A18" s="65" t="s">
        <v>27</v>
      </c>
      <c r="B18" s="66" t="s">
        <v>28</v>
      </c>
      <c r="C18" s="59">
        <f>Dodavka</f>
        <v>0</v>
      </c>
      <c r="D18" s="9" t="str">
        <f>Rekapitulace!A23</f>
        <v>Mimostaveništní doprava</v>
      </c>
      <c r="E18" s="63"/>
      <c r="F18" s="64"/>
      <c r="G18" s="59">
        <f>Rekapitulace!I23</f>
        <v>0</v>
      </c>
    </row>
    <row r="19" spans="1:7" ht="15.95" customHeight="1">
      <c r="A19" s="67" t="s">
        <v>29</v>
      </c>
      <c r="B19" s="58"/>
      <c r="C19" s="59">
        <f>SUM(C15:C18)</f>
        <v>0</v>
      </c>
      <c r="D19" s="9" t="str">
        <f>Rekapitulace!A24</f>
        <v>Zařízení staveniště</v>
      </c>
      <c r="E19" s="63"/>
      <c r="F19" s="64"/>
      <c r="G19" s="59">
        <f>Rekapitulace!I24</f>
        <v>0</v>
      </c>
    </row>
    <row r="20" spans="1:7" ht="15.95" customHeight="1">
      <c r="A20" s="67"/>
      <c r="B20" s="58"/>
      <c r="C20" s="59"/>
      <c r="D20" s="9" t="str">
        <f>Rekapitulace!A25</f>
        <v>Provoz investora</v>
      </c>
      <c r="E20" s="63"/>
      <c r="F20" s="64"/>
      <c r="G20" s="59">
        <f>Rekapitulace!I25</f>
        <v>0</v>
      </c>
    </row>
    <row r="21" spans="1:7" ht="15.95" customHeight="1">
      <c r="A21" s="67" t="s">
        <v>30</v>
      </c>
      <c r="B21" s="58"/>
      <c r="C21" s="59">
        <f>HZS</f>
        <v>0</v>
      </c>
      <c r="D21" s="9" t="str">
        <f>Rekapitulace!A26</f>
        <v>Kompletační činnost (IČD)</v>
      </c>
      <c r="E21" s="63"/>
      <c r="F21" s="64"/>
      <c r="G21" s="59">
        <f>Rekapitulace!I26</f>
        <v>0</v>
      </c>
    </row>
    <row r="22" spans="1:7" ht="15.95" customHeight="1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>
      <c r="A27" s="68"/>
      <c r="B27" s="86"/>
      <c r="C27" s="81"/>
      <c r="D27" s="69"/>
      <c r="E27" s="82"/>
      <c r="F27" s="83"/>
      <c r="G27" s="84"/>
    </row>
    <row r="28" spans="1:7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>
      <c r="A29" s="68"/>
      <c r="B29" s="69"/>
      <c r="C29" s="88"/>
      <c r="D29" s="89"/>
      <c r="E29" s="88"/>
      <c r="F29" s="69"/>
      <c r="G29" s="84"/>
    </row>
    <row r="30" spans="1:7">
      <c r="A30" s="90" t="s">
        <v>42</v>
      </c>
      <c r="B30" s="91"/>
      <c r="C30" s="92">
        <v>15</v>
      </c>
      <c r="D30" s="91" t="s">
        <v>43</v>
      </c>
      <c r="E30" s="93"/>
      <c r="F30" s="94">
        <f>C23-F32</f>
        <v>0</v>
      </c>
      <c r="G30" s="95"/>
    </row>
    <row r="31" spans="1:7">
      <c r="A31" s="90" t="s">
        <v>44</v>
      </c>
      <c r="B31" s="91"/>
      <c r="C31" s="92">
        <f>SazbaDPH1</f>
        <v>15</v>
      </c>
      <c r="D31" s="91" t="s">
        <v>45</v>
      </c>
      <c r="E31" s="93"/>
      <c r="F31" s="94">
        <f>ROUND(PRODUCT(F30,C31/100),0)</f>
        <v>0</v>
      </c>
      <c r="G31" s="95"/>
    </row>
    <row r="32" spans="1:7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>
      <c r="B46" s="107"/>
      <c r="C46" s="107"/>
      <c r="D46" s="107"/>
      <c r="E46" s="107"/>
      <c r="F46" s="107"/>
      <c r="G46" s="107"/>
    </row>
    <row r="47" spans="1:8">
      <c r="B47" s="107"/>
      <c r="C47" s="107"/>
      <c r="D47" s="107"/>
      <c r="E47" s="107"/>
      <c r="F47" s="107"/>
      <c r="G47" s="107"/>
    </row>
    <row r="48" spans="1:8">
      <c r="B48" s="107"/>
      <c r="C48" s="107"/>
      <c r="D48" s="107"/>
      <c r="E48" s="107"/>
      <c r="F48" s="107"/>
      <c r="G48" s="107"/>
    </row>
    <row r="49" spans="2:7">
      <c r="B49" s="107"/>
      <c r="C49" s="107"/>
      <c r="D49" s="107"/>
      <c r="E49" s="107"/>
      <c r="F49" s="107"/>
      <c r="G49" s="107"/>
    </row>
    <row r="50" spans="2:7">
      <c r="B50" s="107"/>
      <c r="C50" s="107"/>
      <c r="D50" s="107"/>
      <c r="E50" s="107"/>
      <c r="F50" s="107"/>
      <c r="G50" s="107"/>
    </row>
    <row r="51" spans="2:7">
      <c r="B51" s="107"/>
      <c r="C51" s="107"/>
      <c r="D51" s="107"/>
      <c r="E51" s="107"/>
      <c r="F51" s="107"/>
      <c r="G51" s="107"/>
    </row>
    <row r="52" spans="2:7">
      <c r="B52" s="107"/>
      <c r="C52" s="107"/>
      <c r="D52" s="107"/>
      <c r="E52" s="107"/>
      <c r="F52" s="107"/>
      <c r="G52" s="107"/>
    </row>
    <row r="53" spans="2:7">
      <c r="B53" s="107"/>
      <c r="C53" s="107"/>
      <c r="D53" s="107"/>
      <c r="E53" s="107"/>
      <c r="F53" s="107"/>
      <c r="G53" s="107"/>
    </row>
    <row r="54" spans="2:7">
      <c r="B54" s="107"/>
      <c r="C54" s="107"/>
      <c r="D54" s="107"/>
      <c r="E54" s="107"/>
      <c r="F54" s="107"/>
      <c r="G54" s="107"/>
    </row>
    <row r="55" spans="2:7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9"/>
  <sheetViews>
    <sheetView workbookViewId="0">
      <selection activeCell="H28" sqref="H28:I28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08" t="s">
        <v>48</v>
      </c>
      <c r="B1" s="109"/>
      <c r="C1" s="110" t="str">
        <f>CONCATENATE(cislostavby," ",nazevstavby)</f>
        <v>2017 Frýdl</v>
      </c>
      <c r="D1" s="111"/>
      <c r="E1" s="112"/>
      <c r="F1" s="111"/>
      <c r="G1" s="113" t="s">
        <v>49</v>
      </c>
      <c r="H1" s="114" t="s">
        <v>80</v>
      </c>
      <c r="I1" s="115"/>
    </row>
    <row r="2" spans="1:9" ht="13.5" thickBot="1">
      <c r="A2" s="116" t="s">
        <v>50</v>
      </c>
      <c r="B2" s="117"/>
      <c r="C2" s="118" t="str">
        <f>CONCATENATE(cisloobjektu," ",nazevobjektu)</f>
        <v>6 Rekonstrukce el. inst. MŠ K.Čapka</v>
      </c>
      <c r="D2" s="119"/>
      <c r="E2" s="120"/>
      <c r="F2" s="119"/>
      <c r="G2" s="121" t="s">
        <v>81</v>
      </c>
      <c r="H2" s="122"/>
      <c r="I2" s="123"/>
    </row>
    <row r="3" spans="1:9" ht="13.5" thickTop="1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>
      <c r="A7" s="231" t="str">
        <f>Položky!B7</f>
        <v>3</v>
      </c>
      <c r="B7" s="133" t="str">
        <f>Položky!C7</f>
        <v>Svislé a kompletní konstrukce</v>
      </c>
      <c r="C7" s="69"/>
      <c r="D7" s="134"/>
      <c r="E7" s="232">
        <f>Položky!BA10</f>
        <v>0</v>
      </c>
      <c r="F7" s="233">
        <f>Položky!BB10</f>
        <v>0</v>
      </c>
      <c r="G7" s="233">
        <f>Položky!BC10</f>
        <v>0</v>
      </c>
      <c r="H7" s="233">
        <f>Položky!BD10</f>
        <v>0</v>
      </c>
      <c r="I7" s="234">
        <f>Položky!BE10</f>
        <v>0</v>
      </c>
    </row>
    <row r="8" spans="1:9" s="37" customFormat="1">
      <c r="A8" s="231" t="str">
        <f>Položky!B11</f>
        <v>61</v>
      </c>
      <c r="B8" s="133" t="str">
        <f>Položky!C11</f>
        <v>Upravy povrchů vnitřní</v>
      </c>
      <c r="C8" s="69"/>
      <c r="D8" s="134"/>
      <c r="E8" s="232">
        <f>Položky!BA23</f>
        <v>0</v>
      </c>
      <c r="F8" s="233">
        <f>Položky!BB23</f>
        <v>0</v>
      </c>
      <c r="G8" s="233">
        <f>Položky!BC23</f>
        <v>0</v>
      </c>
      <c r="H8" s="233">
        <f>Položky!BD23</f>
        <v>0</v>
      </c>
      <c r="I8" s="234">
        <f>Položky!BE23</f>
        <v>0</v>
      </c>
    </row>
    <row r="9" spans="1:9" s="37" customFormat="1">
      <c r="A9" s="231" t="str">
        <f>Položky!B24</f>
        <v>97</v>
      </c>
      <c r="B9" s="133" t="str">
        <f>Položky!C24</f>
        <v>Prorážení otvorů</v>
      </c>
      <c r="C9" s="69"/>
      <c r="D9" s="134"/>
      <c r="E9" s="232">
        <f>Položky!BA51</f>
        <v>0</v>
      </c>
      <c r="F9" s="233">
        <f>Položky!BB51</f>
        <v>0</v>
      </c>
      <c r="G9" s="233">
        <f>Položky!BC51</f>
        <v>0</v>
      </c>
      <c r="H9" s="233">
        <f>Položky!BD51</f>
        <v>0</v>
      </c>
      <c r="I9" s="234">
        <f>Položky!BE51</f>
        <v>0</v>
      </c>
    </row>
    <row r="10" spans="1:9" s="37" customFormat="1">
      <c r="A10" s="231" t="str">
        <f>Položky!B52</f>
        <v>99</v>
      </c>
      <c r="B10" s="133" t="str">
        <f>Položky!C52</f>
        <v>Staveništní přesun hmot</v>
      </c>
      <c r="C10" s="69"/>
      <c r="D10" s="134"/>
      <c r="E10" s="232">
        <f>Položky!BA54</f>
        <v>0</v>
      </c>
      <c r="F10" s="233">
        <f>Položky!BB54</f>
        <v>0</v>
      </c>
      <c r="G10" s="233">
        <f>Položky!BC54</f>
        <v>0</v>
      </c>
      <c r="H10" s="233">
        <f>Položky!BD54</f>
        <v>0</v>
      </c>
      <c r="I10" s="234">
        <f>Položky!BE54</f>
        <v>0</v>
      </c>
    </row>
    <row r="11" spans="1:9" s="37" customFormat="1">
      <c r="A11" s="231" t="str">
        <f>Položky!B55</f>
        <v>771</v>
      </c>
      <c r="B11" s="133" t="str">
        <f>Položky!C55</f>
        <v>Podlahy z dlaždic a obklady</v>
      </c>
      <c r="C11" s="69"/>
      <c r="D11" s="134"/>
      <c r="E11" s="232">
        <f>Položky!BA57</f>
        <v>0</v>
      </c>
      <c r="F11" s="233">
        <f>Položky!BB57</f>
        <v>0</v>
      </c>
      <c r="G11" s="233">
        <f>Položky!BC57</f>
        <v>0</v>
      </c>
      <c r="H11" s="233">
        <f>Položky!BD57</f>
        <v>0</v>
      </c>
      <c r="I11" s="234">
        <f>Položky!BE57</f>
        <v>0</v>
      </c>
    </row>
    <row r="12" spans="1:9" s="37" customFormat="1">
      <c r="A12" s="231" t="str">
        <f>Položky!B58</f>
        <v>781</v>
      </c>
      <c r="B12" s="133" t="str">
        <f>Položky!C58</f>
        <v>Obklady keramické</v>
      </c>
      <c r="C12" s="69"/>
      <c r="D12" s="134"/>
      <c r="E12" s="232">
        <f>Položky!BA60</f>
        <v>0</v>
      </c>
      <c r="F12" s="233">
        <f>Položky!BB60</f>
        <v>0</v>
      </c>
      <c r="G12" s="233">
        <f>Položky!BC60</f>
        <v>0</v>
      </c>
      <c r="H12" s="233">
        <f>Položky!BD60</f>
        <v>0</v>
      </c>
      <c r="I12" s="234">
        <f>Položky!BE60</f>
        <v>0</v>
      </c>
    </row>
    <row r="13" spans="1:9" s="37" customFormat="1">
      <c r="A13" s="231" t="str">
        <f>Položky!B61</f>
        <v>784</v>
      </c>
      <c r="B13" s="133" t="str">
        <f>Položky!C61</f>
        <v>Malby</v>
      </c>
      <c r="C13" s="69"/>
      <c r="D13" s="134"/>
      <c r="E13" s="232">
        <f>Položky!BA73</f>
        <v>0</v>
      </c>
      <c r="F13" s="233">
        <f>Položky!BB73</f>
        <v>0</v>
      </c>
      <c r="G13" s="233">
        <f>Položky!BC73</f>
        <v>0</v>
      </c>
      <c r="H13" s="233">
        <f>Položky!BD73</f>
        <v>0</v>
      </c>
      <c r="I13" s="234">
        <f>Položky!BE73</f>
        <v>0</v>
      </c>
    </row>
    <row r="14" spans="1:9" s="37" customFormat="1" ht="13.5" thickBot="1">
      <c r="A14" s="231" t="str">
        <f>Položky!B74</f>
        <v>M21</v>
      </c>
      <c r="B14" s="133" t="str">
        <f>Položky!C74</f>
        <v>Elektromontáže</v>
      </c>
      <c r="C14" s="69"/>
      <c r="D14" s="134"/>
      <c r="E14" s="232">
        <f>Položky!BA276</f>
        <v>0</v>
      </c>
      <c r="F14" s="233">
        <f>Položky!BB276</f>
        <v>0</v>
      </c>
      <c r="G14" s="233">
        <f>Položky!BC276</f>
        <v>0</v>
      </c>
      <c r="H14" s="233">
        <f>Položky!BD276</f>
        <v>0</v>
      </c>
      <c r="I14" s="234">
        <f>Položky!BE276</f>
        <v>0</v>
      </c>
    </row>
    <row r="15" spans="1:9" s="141" customFormat="1" ht="13.5" thickBot="1">
      <c r="A15" s="135"/>
      <c r="B15" s="136" t="s">
        <v>57</v>
      </c>
      <c r="C15" s="136"/>
      <c r="D15" s="137"/>
      <c r="E15" s="138">
        <f>SUM(E7:E14)</f>
        <v>0</v>
      </c>
      <c r="F15" s="139">
        <f>SUM(F7:F14)</f>
        <v>0</v>
      </c>
      <c r="G15" s="139">
        <f>SUM(G7:G14)</f>
        <v>0</v>
      </c>
      <c r="H15" s="139">
        <f>SUM(H7:H14)</f>
        <v>0</v>
      </c>
      <c r="I15" s="140">
        <f>SUM(I7:I14)</f>
        <v>0</v>
      </c>
    </row>
    <row r="16" spans="1:9">
      <c r="A16" s="69"/>
      <c r="B16" s="69"/>
      <c r="C16" s="69"/>
      <c r="D16" s="69"/>
      <c r="E16" s="69"/>
      <c r="F16" s="69"/>
      <c r="G16" s="69"/>
      <c r="H16" s="69"/>
      <c r="I16" s="69"/>
    </row>
    <row r="17" spans="1:57" ht="19.5" customHeight="1">
      <c r="A17" s="125" t="s">
        <v>58</v>
      </c>
      <c r="B17" s="125"/>
      <c r="C17" s="125"/>
      <c r="D17" s="125"/>
      <c r="E17" s="125"/>
      <c r="F17" s="125"/>
      <c r="G17" s="142"/>
      <c r="H17" s="125"/>
      <c r="I17" s="125"/>
      <c r="BA17" s="43"/>
      <c r="BB17" s="43"/>
      <c r="BC17" s="43"/>
      <c r="BD17" s="43"/>
      <c r="BE17" s="43"/>
    </row>
    <row r="18" spans="1:57" ht="13.5" thickBot="1">
      <c r="A18" s="82"/>
      <c r="B18" s="82"/>
      <c r="C18" s="82"/>
      <c r="D18" s="82"/>
      <c r="E18" s="82"/>
      <c r="F18" s="82"/>
      <c r="G18" s="82"/>
      <c r="H18" s="82"/>
      <c r="I18" s="82"/>
    </row>
    <row r="19" spans="1:57">
      <c r="A19" s="76" t="s">
        <v>59</v>
      </c>
      <c r="B19" s="77"/>
      <c r="C19" s="77"/>
      <c r="D19" s="143"/>
      <c r="E19" s="144" t="s">
        <v>60</v>
      </c>
      <c r="F19" s="145" t="s">
        <v>61</v>
      </c>
      <c r="G19" s="146" t="s">
        <v>62</v>
      </c>
      <c r="H19" s="147"/>
      <c r="I19" s="148" t="s">
        <v>60</v>
      </c>
    </row>
    <row r="20" spans="1:57">
      <c r="A20" s="67" t="s">
        <v>443</v>
      </c>
      <c r="B20" s="58"/>
      <c r="C20" s="58"/>
      <c r="D20" s="149"/>
      <c r="E20" s="150"/>
      <c r="F20" s="151"/>
      <c r="G20" s="152">
        <f>CHOOSE(BA20+1,HSV+PSV,HSV+PSV+Mont,HSV+PSV+Dodavka+Mont,HSV,PSV,Mont,Dodavka,Mont+Dodavka,0)</f>
        <v>0</v>
      </c>
      <c r="H20" s="153"/>
      <c r="I20" s="154">
        <f>E20+F20*G20/100</f>
        <v>0</v>
      </c>
      <c r="BA20">
        <v>0</v>
      </c>
    </row>
    <row r="21" spans="1:57">
      <c r="A21" s="67" t="s">
        <v>444</v>
      </c>
      <c r="B21" s="58"/>
      <c r="C21" s="58"/>
      <c r="D21" s="149"/>
      <c r="E21" s="150"/>
      <c r="F21" s="151"/>
      <c r="G21" s="152">
        <f>CHOOSE(BA21+1,HSV+PSV,HSV+PSV+Mont,HSV+PSV+Dodavka+Mont,HSV,PSV,Mont,Dodavka,Mont+Dodavka,0)</f>
        <v>0</v>
      </c>
      <c r="H21" s="153"/>
      <c r="I21" s="154">
        <f>E21+F21*G21/100</f>
        <v>0</v>
      </c>
      <c r="BA21">
        <v>0</v>
      </c>
    </row>
    <row r="22" spans="1:57">
      <c r="A22" s="67" t="s">
        <v>445</v>
      </c>
      <c r="B22" s="58"/>
      <c r="C22" s="58"/>
      <c r="D22" s="149"/>
      <c r="E22" s="150"/>
      <c r="F22" s="151"/>
      <c r="G22" s="152">
        <f>CHOOSE(BA22+1,HSV+PSV,HSV+PSV+Mont,HSV+PSV+Dodavka+Mont,HSV,PSV,Mont,Dodavka,Mont+Dodavka,0)</f>
        <v>0</v>
      </c>
      <c r="H22" s="153"/>
      <c r="I22" s="154">
        <f>E22+F22*G22/100</f>
        <v>0</v>
      </c>
      <c r="BA22">
        <v>0</v>
      </c>
    </row>
    <row r="23" spans="1:57">
      <c r="A23" s="67" t="s">
        <v>446</v>
      </c>
      <c r="B23" s="58"/>
      <c r="C23" s="58"/>
      <c r="D23" s="149"/>
      <c r="E23" s="150"/>
      <c r="F23" s="151"/>
      <c r="G23" s="152">
        <f>CHOOSE(BA23+1,HSV+PSV,HSV+PSV+Mont,HSV+PSV+Dodavka+Mont,HSV,PSV,Mont,Dodavka,Mont+Dodavka,0)</f>
        <v>0</v>
      </c>
      <c r="H23" s="153"/>
      <c r="I23" s="154">
        <f>E23+F23*G23/100</f>
        <v>0</v>
      </c>
      <c r="BA23">
        <v>0</v>
      </c>
    </row>
    <row r="24" spans="1:57">
      <c r="A24" s="67" t="s">
        <v>447</v>
      </c>
      <c r="B24" s="58"/>
      <c r="C24" s="58"/>
      <c r="D24" s="149"/>
      <c r="E24" s="150"/>
      <c r="F24" s="151"/>
      <c r="G24" s="152">
        <f>CHOOSE(BA24+1,HSV+PSV,HSV+PSV+Mont,HSV+PSV+Dodavka+Mont,HSV,PSV,Mont,Dodavka,Mont+Dodavka,0)</f>
        <v>0</v>
      </c>
      <c r="H24" s="153"/>
      <c r="I24" s="154">
        <f>E24+F24*G24/100</f>
        <v>0</v>
      </c>
      <c r="BA24">
        <v>1</v>
      </c>
    </row>
    <row r="25" spans="1:57">
      <c r="A25" s="67" t="s">
        <v>448</v>
      </c>
      <c r="B25" s="58"/>
      <c r="C25" s="58"/>
      <c r="D25" s="149"/>
      <c r="E25" s="150"/>
      <c r="F25" s="151"/>
      <c r="G25" s="152">
        <f>CHOOSE(BA25+1,HSV+PSV,HSV+PSV+Mont,HSV+PSV+Dodavka+Mont,HSV,PSV,Mont,Dodavka,Mont+Dodavka,0)</f>
        <v>0</v>
      </c>
      <c r="H25" s="153"/>
      <c r="I25" s="154">
        <f>E25+F25*G25/100</f>
        <v>0</v>
      </c>
      <c r="BA25">
        <v>1</v>
      </c>
    </row>
    <row r="26" spans="1:57">
      <c r="A26" s="67" t="s">
        <v>449</v>
      </c>
      <c r="B26" s="58"/>
      <c r="C26" s="58"/>
      <c r="D26" s="149"/>
      <c r="E26" s="150"/>
      <c r="F26" s="151"/>
      <c r="G26" s="152">
        <f>CHOOSE(BA26+1,HSV+PSV,HSV+PSV+Mont,HSV+PSV+Dodavka+Mont,HSV,PSV,Mont,Dodavka,Mont+Dodavka,0)</f>
        <v>0</v>
      </c>
      <c r="H26" s="153"/>
      <c r="I26" s="154">
        <f>E26+F26*G26/100</f>
        <v>0</v>
      </c>
      <c r="BA26">
        <v>2</v>
      </c>
    </row>
    <row r="27" spans="1:57">
      <c r="A27" s="67" t="s">
        <v>450</v>
      </c>
      <c r="B27" s="58"/>
      <c r="C27" s="58"/>
      <c r="D27" s="149"/>
      <c r="E27" s="150"/>
      <c r="F27" s="151"/>
      <c r="G27" s="152">
        <f>CHOOSE(BA27+1,HSV+PSV,HSV+PSV+Mont,HSV+PSV+Dodavka+Mont,HSV,PSV,Mont,Dodavka,Mont+Dodavka,0)</f>
        <v>0</v>
      </c>
      <c r="H27" s="153"/>
      <c r="I27" s="154">
        <f>E27+F27*G27/100</f>
        <v>0</v>
      </c>
      <c r="BA27">
        <v>2</v>
      </c>
    </row>
    <row r="28" spans="1:57" ht="13.5" thickBot="1">
      <c r="A28" s="155"/>
      <c r="B28" s="156" t="s">
        <v>63</v>
      </c>
      <c r="C28" s="157"/>
      <c r="D28" s="158"/>
      <c r="E28" s="159"/>
      <c r="F28" s="160"/>
      <c r="G28" s="160"/>
      <c r="H28" s="161">
        <f>SUM(I20:I27)</f>
        <v>0</v>
      </c>
      <c r="I28" s="162"/>
    </row>
    <row r="30" spans="1:57">
      <c r="B30" s="141"/>
      <c r="F30" s="163"/>
      <c r="G30" s="164"/>
      <c r="H30" s="164"/>
      <c r="I30" s="165"/>
    </row>
    <row r="31" spans="1:57">
      <c r="F31" s="163"/>
      <c r="G31" s="164"/>
      <c r="H31" s="164"/>
      <c r="I31" s="165"/>
    </row>
    <row r="32" spans="1:57">
      <c r="F32" s="163"/>
      <c r="G32" s="164"/>
      <c r="H32" s="164"/>
      <c r="I32" s="165"/>
    </row>
    <row r="33" spans="6:9">
      <c r="F33" s="163"/>
      <c r="G33" s="164"/>
      <c r="H33" s="164"/>
      <c r="I33" s="165"/>
    </row>
    <row r="34" spans="6:9">
      <c r="F34" s="163"/>
      <c r="G34" s="164"/>
      <c r="H34" s="164"/>
      <c r="I34" s="165"/>
    </row>
    <row r="35" spans="6:9">
      <c r="F35" s="163"/>
      <c r="G35" s="164"/>
      <c r="H35" s="164"/>
      <c r="I35" s="165"/>
    </row>
    <row r="36" spans="6:9">
      <c r="F36" s="163"/>
      <c r="G36" s="164"/>
      <c r="H36" s="164"/>
      <c r="I36" s="165"/>
    </row>
    <row r="37" spans="6:9">
      <c r="F37" s="163"/>
      <c r="G37" s="164"/>
      <c r="H37" s="164"/>
      <c r="I37" s="165"/>
    </row>
    <row r="38" spans="6:9">
      <c r="F38" s="163"/>
      <c r="G38" s="164"/>
      <c r="H38" s="164"/>
      <c r="I38" s="165"/>
    </row>
    <row r="39" spans="6:9">
      <c r="F39" s="163"/>
      <c r="G39" s="164"/>
      <c r="H39" s="164"/>
      <c r="I39" s="165"/>
    </row>
    <row r="40" spans="6:9">
      <c r="F40" s="163"/>
      <c r="G40" s="164"/>
      <c r="H40" s="164"/>
      <c r="I40" s="165"/>
    </row>
    <row r="41" spans="6:9">
      <c r="F41" s="163"/>
      <c r="G41" s="164"/>
      <c r="H41" s="164"/>
      <c r="I41" s="165"/>
    </row>
    <row r="42" spans="6:9">
      <c r="F42" s="163"/>
      <c r="G42" s="164"/>
      <c r="H42" s="164"/>
      <c r="I42" s="165"/>
    </row>
    <row r="43" spans="6:9">
      <c r="F43" s="163"/>
      <c r="G43" s="164"/>
      <c r="H43" s="164"/>
      <c r="I43" s="165"/>
    </row>
    <row r="44" spans="6:9">
      <c r="F44" s="163"/>
      <c r="G44" s="164"/>
      <c r="H44" s="164"/>
      <c r="I44" s="165"/>
    </row>
    <row r="45" spans="6:9">
      <c r="F45" s="163"/>
      <c r="G45" s="164"/>
      <c r="H45" s="164"/>
      <c r="I45" s="165"/>
    </row>
    <row r="46" spans="6:9">
      <c r="F46" s="163"/>
      <c r="G46" s="164"/>
      <c r="H46" s="164"/>
      <c r="I46" s="165"/>
    </row>
    <row r="47" spans="6:9">
      <c r="F47" s="163"/>
      <c r="G47" s="164"/>
      <c r="H47" s="164"/>
      <c r="I47" s="165"/>
    </row>
    <row r="48" spans="6:9">
      <c r="F48" s="163"/>
      <c r="G48" s="164"/>
      <c r="H48" s="164"/>
      <c r="I48" s="165"/>
    </row>
    <row r="49" spans="6:9">
      <c r="F49" s="163"/>
      <c r="G49" s="164"/>
      <c r="H49" s="164"/>
      <c r="I49" s="165"/>
    </row>
    <row r="50" spans="6:9">
      <c r="F50" s="163"/>
      <c r="G50" s="164"/>
      <c r="H50" s="164"/>
      <c r="I50" s="165"/>
    </row>
    <row r="51" spans="6:9">
      <c r="F51" s="163"/>
      <c r="G51" s="164"/>
      <c r="H51" s="164"/>
      <c r="I51" s="165"/>
    </row>
    <row r="52" spans="6:9">
      <c r="F52" s="163"/>
      <c r="G52" s="164"/>
      <c r="H52" s="164"/>
      <c r="I52" s="165"/>
    </row>
    <row r="53" spans="6:9">
      <c r="F53" s="163"/>
      <c r="G53" s="164"/>
      <c r="H53" s="164"/>
      <c r="I53" s="165"/>
    </row>
    <row r="54" spans="6:9">
      <c r="F54" s="163"/>
      <c r="G54" s="164"/>
      <c r="H54" s="164"/>
      <c r="I54" s="165"/>
    </row>
    <row r="55" spans="6:9">
      <c r="F55" s="163"/>
      <c r="G55" s="164"/>
      <c r="H55" s="164"/>
      <c r="I55" s="165"/>
    </row>
    <row r="56" spans="6:9">
      <c r="F56" s="163"/>
      <c r="G56" s="164"/>
      <c r="H56" s="164"/>
      <c r="I56" s="165"/>
    </row>
    <row r="57" spans="6:9">
      <c r="F57" s="163"/>
      <c r="G57" s="164"/>
      <c r="H57" s="164"/>
      <c r="I57" s="165"/>
    </row>
    <row r="58" spans="6:9">
      <c r="F58" s="163"/>
      <c r="G58" s="164"/>
      <c r="H58" s="164"/>
      <c r="I58" s="165"/>
    </row>
    <row r="59" spans="6:9">
      <c r="F59" s="163"/>
      <c r="G59" s="164"/>
      <c r="H59" s="164"/>
      <c r="I59" s="165"/>
    </row>
    <row r="60" spans="6:9">
      <c r="F60" s="163"/>
      <c r="G60" s="164"/>
      <c r="H60" s="164"/>
      <c r="I60" s="165"/>
    </row>
    <row r="61" spans="6:9">
      <c r="F61" s="163"/>
      <c r="G61" s="164"/>
      <c r="H61" s="164"/>
      <c r="I61" s="165"/>
    </row>
    <row r="62" spans="6:9">
      <c r="F62" s="163"/>
      <c r="G62" s="164"/>
      <c r="H62" s="164"/>
      <c r="I62" s="165"/>
    </row>
    <row r="63" spans="6:9">
      <c r="F63" s="163"/>
      <c r="G63" s="164"/>
      <c r="H63" s="164"/>
      <c r="I63" s="165"/>
    </row>
    <row r="64" spans="6:9">
      <c r="F64" s="163"/>
      <c r="G64" s="164"/>
      <c r="H64" s="164"/>
      <c r="I64" s="165"/>
    </row>
    <row r="65" spans="6:9">
      <c r="F65" s="163"/>
      <c r="G65" s="164"/>
      <c r="H65" s="164"/>
      <c r="I65" s="165"/>
    </row>
    <row r="66" spans="6:9">
      <c r="F66" s="163"/>
      <c r="G66" s="164"/>
      <c r="H66" s="164"/>
      <c r="I66" s="165"/>
    </row>
    <row r="67" spans="6:9">
      <c r="F67" s="163"/>
      <c r="G67" s="164"/>
      <c r="H67" s="164"/>
      <c r="I67" s="165"/>
    </row>
    <row r="68" spans="6:9">
      <c r="F68" s="163"/>
      <c r="G68" s="164"/>
      <c r="H68" s="164"/>
      <c r="I68" s="165"/>
    </row>
    <row r="69" spans="6:9">
      <c r="F69" s="163"/>
      <c r="G69" s="164"/>
      <c r="H69" s="164"/>
      <c r="I69" s="165"/>
    </row>
    <row r="70" spans="6:9">
      <c r="F70" s="163"/>
      <c r="G70" s="164"/>
      <c r="H70" s="164"/>
      <c r="I70" s="165"/>
    </row>
    <row r="71" spans="6:9">
      <c r="F71" s="163"/>
      <c r="G71" s="164"/>
      <c r="H71" s="164"/>
      <c r="I71" s="165"/>
    </row>
    <row r="72" spans="6:9">
      <c r="F72" s="163"/>
      <c r="G72" s="164"/>
      <c r="H72" s="164"/>
      <c r="I72" s="165"/>
    </row>
    <row r="73" spans="6:9">
      <c r="F73" s="163"/>
      <c r="G73" s="164"/>
      <c r="H73" s="164"/>
      <c r="I73" s="165"/>
    </row>
    <row r="74" spans="6:9">
      <c r="F74" s="163"/>
      <c r="G74" s="164"/>
      <c r="H74" s="164"/>
      <c r="I74" s="165"/>
    </row>
    <row r="75" spans="6:9">
      <c r="F75" s="163"/>
      <c r="G75" s="164"/>
      <c r="H75" s="164"/>
      <c r="I75" s="165"/>
    </row>
    <row r="76" spans="6:9">
      <c r="F76" s="163"/>
      <c r="G76" s="164"/>
      <c r="H76" s="164"/>
      <c r="I76" s="165"/>
    </row>
    <row r="77" spans="6:9">
      <c r="F77" s="163"/>
      <c r="G77" s="164"/>
      <c r="H77" s="164"/>
      <c r="I77" s="165"/>
    </row>
    <row r="78" spans="6:9">
      <c r="F78" s="163"/>
      <c r="G78" s="164"/>
      <c r="H78" s="164"/>
      <c r="I78" s="165"/>
    </row>
    <row r="79" spans="6:9">
      <c r="F79" s="163"/>
      <c r="G79" s="164"/>
      <c r="H79" s="164"/>
      <c r="I79" s="165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349"/>
  <sheetViews>
    <sheetView showGridLines="0" showZeros="0" zoomScaleNormal="100" workbookViewId="0">
      <selection activeCell="A276" sqref="A276:IV278"/>
    </sheetView>
  </sheetViews>
  <sheetFormatPr defaultRowHeight="12.75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25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>
      <c r="A1" s="166" t="s">
        <v>75</v>
      </c>
      <c r="B1" s="166"/>
      <c r="C1" s="166"/>
      <c r="D1" s="166"/>
      <c r="E1" s="166"/>
      <c r="F1" s="166"/>
      <c r="G1" s="166"/>
    </row>
    <row r="2" spans="1:104" ht="14.25" customHeight="1" thickBot="1">
      <c r="A2" s="168"/>
      <c r="B2" s="169"/>
      <c r="C2" s="170"/>
      <c r="D2" s="170"/>
      <c r="E2" s="171"/>
      <c r="F2" s="170"/>
      <c r="G2" s="170"/>
    </row>
    <row r="3" spans="1:104" ht="13.5" thickTop="1">
      <c r="A3" s="108" t="s">
        <v>48</v>
      </c>
      <c r="B3" s="109"/>
      <c r="C3" s="110" t="str">
        <f>CONCATENATE(cislostavby," ",nazevstavby)</f>
        <v>2017 Frýdl</v>
      </c>
      <c r="D3" s="172"/>
      <c r="E3" s="173" t="s">
        <v>64</v>
      </c>
      <c r="F3" s="174" t="str">
        <f>Rekapitulace!H1</f>
        <v>140417</v>
      </c>
      <c r="G3" s="175"/>
    </row>
    <row r="4" spans="1:104" ht="13.5" thickBot="1">
      <c r="A4" s="176" t="s">
        <v>50</v>
      </c>
      <c r="B4" s="117"/>
      <c r="C4" s="118" t="str">
        <f>CONCATENATE(cisloobjektu," ",nazevobjektu)</f>
        <v>6 Rekonstrukce el. inst. MŠ K.Čapka</v>
      </c>
      <c r="D4" s="177"/>
      <c r="E4" s="178" t="str">
        <f>Rekapitulace!G2</f>
        <v>Rekonstrukce el.instalace MŠ K.Čapka, Krnov</v>
      </c>
      <c r="F4" s="179"/>
      <c r="G4" s="180"/>
    </row>
    <row r="5" spans="1:104" ht="13.5" thickTop="1">
      <c r="A5" s="181"/>
      <c r="B5" s="168"/>
      <c r="C5" s="168"/>
      <c r="D5" s="168"/>
      <c r="E5" s="182"/>
      <c r="F5" s="168"/>
      <c r="G5" s="183"/>
    </row>
    <row r="6" spans="1:104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>
      <c r="A7" s="188" t="s">
        <v>72</v>
      </c>
      <c r="B7" s="189" t="s">
        <v>82</v>
      </c>
      <c r="C7" s="190" t="s">
        <v>83</v>
      </c>
      <c r="D7" s="191"/>
      <c r="E7" s="192"/>
      <c r="F7" s="192"/>
      <c r="G7" s="193"/>
      <c r="H7" s="194"/>
      <c r="I7" s="194"/>
      <c r="O7" s="195">
        <v>1</v>
      </c>
    </row>
    <row r="8" spans="1:104" ht="22.5">
      <c r="A8" s="196">
        <v>1</v>
      </c>
      <c r="B8" s="197" t="s">
        <v>84</v>
      </c>
      <c r="C8" s="198" t="s">
        <v>85</v>
      </c>
      <c r="D8" s="199" t="s">
        <v>86</v>
      </c>
      <c r="E8" s="200">
        <v>2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1.73916</v>
      </c>
    </row>
    <row r="9" spans="1:104">
      <c r="A9" s="203"/>
      <c r="B9" s="204"/>
      <c r="C9" s="205" t="s">
        <v>87</v>
      </c>
      <c r="D9" s="206"/>
      <c r="E9" s="206"/>
      <c r="F9" s="206"/>
      <c r="G9" s="207"/>
      <c r="L9" s="208" t="s">
        <v>87</v>
      </c>
      <c r="O9" s="195">
        <v>3</v>
      </c>
    </row>
    <row r="10" spans="1:104">
      <c r="A10" s="215"/>
      <c r="B10" s="216" t="s">
        <v>73</v>
      </c>
      <c r="C10" s="217" t="str">
        <f>CONCATENATE(B7," ",C7)</f>
        <v>3 Svislé a kompletní konstrukce</v>
      </c>
      <c r="D10" s="218"/>
      <c r="E10" s="219"/>
      <c r="F10" s="220"/>
      <c r="G10" s="221">
        <f>SUM(G7:G9)</f>
        <v>0</v>
      </c>
      <c r="O10" s="195">
        <v>4</v>
      </c>
      <c r="BA10" s="222">
        <f>SUM(BA7:BA9)</f>
        <v>0</v>
      </c>
      <c r="BB10" s="222">
        <f>SUM(BB7:BB9)</f>
        <v>0</v>
      </c>
      <c r="BC10" s="222">
        <f>SUM(BC7:BC9)</f>
        <v>0</v>
      </c>
      <c r="BD10" s="222">
        <f>SUM(BD7:BD9)</f>
        <v>0</v>
      </c>
      <c r="BE10" s="222">
        <f>SUM(BE7:BE9)</f>
        <v>0</v>
      </c>
    </row>
    <row r="11" spans="1:104">
      <c r="A11" s="188" t="s">
        <v>72</v>
      </c>
      <c r="B11" s="189" t="s">
        <v>88</v>
      </c>
      <c r="C11" s="190" t="s">
        <v>89</v>
      </c>
      <c r="D11" s="191"/>
      <c r="E11" s="192"/>
      <c r="F11" s="192"/>
      <c r="G11" s="193"/>
      <c r="H11" s="194"/>
      <c r="I11" s="194"/>
      <c r="O11" s="195">
        <v>1</v>
      </c>
    </row>
    <row r="12" spans="1:104" ht="22.5">
      <c r="A12" s="196">
        <v>2</v>
      </c>
      <c r="B12" s="197" t="s">
        <v>90</v>
      </c>
      <c r="C12" s="198" t="s">
        <v>91</v>
      </c>
      <c r="D12" s="199" t="s">
        <v>92</v>
      </c>
      <c r="E12" s="200">
        <v>41</v>
      </c>
      <c r="F12" s="200">
        <v>0</v>
      </c>
      <c r="G12" s="201">
        <f>E12*F12</f>
        <v>0</v>
      </c>
      <c r="O12" s="195">
        <v>2</v>
      </c>
      <c r="AA12" s="167">
        <v>1</v>
      </c>
      <c r="AB12" s="167">
        <v>1</v>
      </c>
      <c r="AC12" s="167">
        <v>1</v>
      </c>
      <c r="AZ12" s="167">
        <v>1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</v>
      </c>
      <c r="CB12" s="202">
        <v>1</v>
      </c>
      <c r="CZ12" s="167">
        <v>3.6459999999999999E-2</v>
      </c>
    </row>
    <row r="13" spans="1:104">
      <c r="A13" s="203"/>
      <c r="B13" s="204"/>
      <c r="C13" s="205" t="s">
        <v>93</v>
      </c>
      <c r="D13" s="206"/>
      <c r="E13" s="206"/>
      <c r="F13" s="206"/>
      <c r="G13" s="207"/>
      <c r="L13" s="208" t="s">
        <v>93</v>
      </c>
      <c r="O13" s="195">
        <v>3</v>
      </c>
    </row>
    <row r="14" spans="1:104">
      <c r="A14" s="203"/>
      <c r="B14" s="209"/>
      <c r="C14" s="210" t="s">
        <v>94</v>
      </c>
      <c r="D14" s="211"/>
      <c r="E14" s="212">
        <v>25</v>
      </c>
      <c r="F14" s="213"/>
      <c r="G14" s="214"/>
      <c r="M14" s="208" t="s">
        <v>94</v>
      </c>
      <c r="O14" s="195"/>
    </row>
    <row r="15" spans="1:104">
      <c r="A15" s="203"/>
      <c r="B15" s="209"/>
      <c r="C15" s="210" t="s">
        <v>95</v>
      </c>
      <c r="D15" s="211"/>
      <c r="E15" s="212">
        <v>16</v>
      </c>
      <c r="F15" s="213"/>
      <c r="G15" s="214"/>
      <c r="M15" s="208" t="s">
        <v>95</v>
      </c>
      <c r="O15" s="195"/>
    </row>
    <row r="16" spans="1:104" ht="22.5">
      <c r="A16" s="196">
        <v>3</v>
      </c>
      <c r="B16" s="197" t="s">
        <v>96</v>
      </c>
      <c r="C16" s="198" t="s">
        <v>97</v>
      </c>
      <c r="D16" s="199" t="s">
        <v>92</v>
      </c>
      <c r="E16" s="200">
        <v>75</v>
      </c>
      <c r="F16" s="200">
        <v>0</v>
      </c>
      <c r="G16" s="201">
        <f>E16*F16</f>
        <v>0</v>
      </c>
      <c r="O16" s="195">
        <v>2</v>
      </c>
      <c r="AA16" s="167">
        <v>1</v>
      </c>
      <c r="AB16" s="167">
        <v>1</v>
      </c>
      <c r="AC16" s="167">
        <v>1</v>
      </c>
      <c r="AZ16" s="167">
        <v>1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</v>
      </c>
      <c r="CB16" s="202">
        <v>1</v>
      </c>
      <c r="CZ16" s="167">
        <v>8.6700000000000006E-3</v>
      </c>
    </row>
    <row r="17" spans="1:104">
      <c r="A17" s="203"/>
      <c r="B17" s="204"/>
      <c r="C17" s="205" t="s">
        <v>98</v>
      </c>
      <c r="D17" s="206"/>
      <c r="E17" s="206"/>
      <c r="F17" s="206"/>
      <c r="G17" s="207"/>
      <c r="L17" s="208" t="s">
        <v>98</v>
      </c>
      <c r="O17" s="195">
        <v>3</v>
      </c>
    </row>
    <row r="18" spans="1:104">
      <c r="A18" s="203"/>
      <c r="B18" s="209"/>
      <c r="C18" s="210" t="s">
        <v>99</v>
      </c>
      <c r="D18" s="211"/>
      <c r="E18" s="212">
        <v>45</v>
      </c>
      <c r="F18" s="213"/>
      <c r="G18" s="214"/>
      <c r="M18" s="208" t="s">
        <v>99</v>
      </c>
      <c r="O18" s="195"/>
    </row>
    <row r="19" spans="1:104">
      <c r="A19" s="203"/>
      <c r="B19" s="209"/>
      <c r="C19" s="210" t="s">
        <v>100</v>
      </c>
      <c r="D19" s="211"/>
      <c r="E19" s="212">
        <v>30</v>
      </c>
      <c r="F19" s="213"/>
      <c r="G19" s="214"/>
      <c r="M19" s="208" t="s">
        <v>100</v>
      </c>
      <c r="O19" s="195"/>
    </row>
    <row r="20" spans="1:104">
      <c r="A20" s="196">
        <v>4</v>
      </c>
      <c r="B20" s="197" t="s">
        <v>101</v>
      </c>
      <c r="C20" s="198" t="s">
        <v>102</v>
      </c>
      <c r="D20" s="199" t="s">
        <v>103</v>
      </c>
      <c r="E20" s="200">
        <v>350</v>
      </c>
      <c r="F20" s="200">
        <v>0</v>
      </c>
      <c r="G20" s="201">
        <f>E20*F20</f>
        <v>0</v>
      </c>
      <c r="O20" s="195">
        <v>2</v>
      </c>
      <c r="AA20" s="167">
        <v>1</v>
      </c>
      <c r="AB20" s="167">
        <v>1</v>
      </c>
      <c r="AC20" s="167">
        <v>1</v>
      </c>
      <c r="AZ20" s="167">
        <v>1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</v>
      </c>
      <c r="CB20" s="202">
        <v>1</v>
      </c>
      <c r="CZ20" s="167">
        <v>1.205E-2</v>
      </c>
    </row>
    <row r="21" spans="1:104">
      <c r="A21" s="203"/>
      <c r="B21" s="204"/>
      <c r="C21" s="205" t="s">
        <v>104</v>
      </c>
      <c r="D21" s="206"/>
      <c r="E21" s="206"/>
      <c r="F21" s="206"/>
      <c r="G21" s="207"/>
      <c r="L21" s="208" t="s">
        <v>104</v>
      </c>
      <c r="O21" s="195">
        <v>3</v>
      </c>
    </row>
    <row r="22" spans="1:104">
      <c r="A22" s="196">
        <v>5</v>
      </c>
      <c r="B22" s="197" t="s">
        <v>105</v>
      </c>
      <c r="C22" s="198" t="s">
        <v>106</v>
      </c>
      <c r="D22" s="199" t="s">
        <v>107</v>
      </c>
      <c r="E22" s="200">
        <v>30</v>
      </c>
      <c r="F22" s="200">
        <v>0</v>
      </c>
      <c r="G22" s="201">
        <f>E22*F22</f>
        <v>0</v>
      </c>
      <c r="O22" s="195">
        <v>2</v>
      </c>
      <c r="AA22" s="167">
        <v>1</v>
      </c>
      <c r="AB22" s="167">
        <v>1</v>
      </c>
      <c r="AC22" s="167">
        <v>1</v>
      </c>
      <c r="AZ22" s="167">
        <v>1</v>
      </c>
      <c r="BA22" s="167">
        <f>IF(AZ22=1,G22,0)</f>
        <v>0</v>
      </c>
      <c r="BB22" s="167">
        <f>IF(AZ22=2,G22,0)</f>
        <v>0</v>
      </c>
      <c r="BC22" s="167">
        <f>IF(AZ22=3,G22,0)</f>
        <v>0</v>
      </c>
      <c r="BD22" s="167">
        <f>IF(AZ22=4,G22,0)</f>
        <v>0</v>
      </c>
      <c r="BE22" s="167">
        <f>IF(AZ22=5,G22,0)</f>
        <v>0</v>
      </c>
      <c r="CA22" s="202">
        <v>1</v>
      </c>
      <c r="CB22" s="202">
        <v>1</v>
      </c>
      <c r="CZ22" s="167">
        <v>0</v>
      </c>
    </row>
    <row r="23" spans="1:104">
      <c r="A23" s="215"/>
      <c r="B23" s="216" t="s">
        <v>73</v>
      </c>
      <c r="C23" s="217" t="str">
        <f>CONCATENATE(B11," ",C11)</f>
        <v>61 Upravy povrchů vnitřní</v>
      </c>
      <c r="D23" s="218"/>
      <c r="E23" s="219"/>
      <c r="F23" s="220"/>
      <c r="G23" s="221">
        <f>SUM(G11:G22)</f>
        <v>0</v>
      </c>
      <c r="O23" s="195">
        <v>4</v>
      </c>
      <c r="BA23" s="222">
        <f>SUM(BA11:BA22)</f>
        <v>0</v>
      </c>
      <c r="BB23" s="222">
        <f>SUM(BB11:BB22)</f>
        <v>0</v>
      </c>
      <c r="BC23" s="222">
        <f>SUM(BC11:BC22)</f>
        <v>0</v>
      </c>
      <c r="BD23" s="222">
        <f>SUM(BD11:BD22)</f>
        <v>0</v>
      </c>
      <c r="BE23" s="222">
        <f>SUM(BE11:BE22)</f>
        <v>0</v>
      </c>
    </row>
    <row r="24" spans="1:104">
      <c r="A24" s="188" t="s">
        <v>72</v>
      </c>
      <c r="B24" s="189" t="s">
        <v>108</v>
      </c>
      <c r="C24" s="190" t="s">
        <v>109</v>
      </c>
      <c r="D24" s="191"/>
      <c r="E24" s="192"/>
      <c r="F24" s="192"/>
      <c r="G24" s="193"/>
      <c r="H24" s="194"/>
      <c r="I24" s="194"/>
      <c r="O24" s="195">
        <v>1</v>
      </c>
    </row>
    <row r="25" spans="1:104">
      <c r="A25" s="196">
        <v>6</v>
      </c>
      <c r="B25" s="197" t="s">
        <v>110</v>
      </c>
      <c r="C25" s="198" t="s">
        <v>111</v>
      </c>
      <c r="D25" s="199" t="s">
        <v>92</v>
      </c>
      <c r="E25" s="200">
        <v>41</v>
      </c>
      <c r="F25" s="200">
        <v>0</v>
      </c>
      <c r="G25" s="201">
        <f>E25*F25</f>
        <v>0</v>
      </c>
      <c r="O25" s="195">
        <v>2</v>
      </c>
      <c r="AA25" s="167">
        <v>1</v>
      </c>
      <c r="AB25" s="167">
        <v>1</v>
      </c>
      <c r="AC25" s="167">
        <v>1</v>
      </c>
      <c r="AZ25" s="167">
        <v>1</v>
      </c>
      <c r="BA25" s="167">
        <f>IF(AZ25=1,G25,0)</f>
        <v>0</v>
      </c>
      <c r="BB25" s="167">
        <f>IF(AZ25=2,G25,0)</f>
        <v>0</v>
      </c>
      <c r="BC25" s="167">
        <f>IF(AZ25=3,G25,0)</f>
        <v>0</v>
      </c>
      <c r="BD25" s="167">
        <f>IF(AZ25=4,G25,0)</f>
        <v>0</v>
      </c>
      <c r="BE25" s="167">
        <f>IF(AZ25=5,G25,0)</f>
        <v>0</v>
      </c>
      <c r="CA25" s="202">
        <v>1</v>
      </c>
      <c r="CB25" s="202">
        <v>1</v>
      </c>
      <c r="CZ25" s="167">
        <v>1.33E-3</v>
      </c>
    </row>
    <row r="26" spans="1:104">
      <c r="A26" s="203"/>
      <c r="B26" s="204"/>
      <c r="C26" s="205" t="s">
        <v>112</v>
      </c>
      <c r="D26" s="206"/>
      <c r="E26" s="206"/>
      <c r="F26" s="206"/>
      <c r="G26" s="207"/>
      <c r="L26" s="208" t="s">
        <v>112</v>
      </c>
      <c r="O26" s="195">
        <v>3</v>
      </c>
    </row>
    <row r="27" spans="1:104">
      <c r="A27" s="203"/>
      <c r="B27" s="209"/>
      <c r="C27" s="210" t="s">
        <v>94</v>
      </c>
      <c r="D27" s="211"/>
      <c r="E27" s="212">
        <v>25</v>
      </c>
      <c r="F27" s="213"/>
      <c r="G27" s="214"/>
      <c r="M27" s="208" t="s">
        <v>94</v>
      </c>
      <c r="O27" s="195"/>
    </row>
    <row r="28" spans="1:104">
      <c r="A28" s="203"/>
      <c r="B28" s="209"/>
      <c r="C28" s="210" t="s">
        <v>95</v>
      </c>
      <c r="D28" s="211"/>
      <c r="E28" s="212">
        <v>16</v>
      </c>
      <c r="F28" s="213"/>
      <c r="G28" s="214"/>
      <c r="M28" s="208" t="s">
        <v>95</v>
      </c>
      <c r="O28" s="195"/>
    </row>
    <row r="29" spans="1:104">
      <c r="A29" s="196">
        <v>7</v>
      </c>
      <c r="B29" s="197" t="s">
        <v>113</v>
      </c>
      <c r="C29" s="198" t="s">
        <v>114</v>
      </c>
      <c r="D29" s="199" t="s">
        <v>92</v>
      </c>
      <c r="E29" s="200">
        <v>220</v>
      </c>
      <c r="F29" s="200">
        <v>0</v>
      </c>
      <c r="G29" s="201">
        <f>E29*F29</f>
        <v>0</v>
      </c>
      <c r="O29" s="195">
        <v>2</v>
      </c>
      <c r="AA29" s="167">
        <v>1</v>
      </c>
      <c r="AB29" s="167">
        <v>1</v>
      </c>
      <c r="AC29" s="167">
        <v>1</v>
      </c>
      <c r="AZ29" s="167">
        <v>1</v>
      </c>
      <c r="BA29" s="167">
        <f>IF(AZ29=1,G29,0)</f>
        <v>0</v>
      </c>
      <c r="BB29" s="167">
        <f>IF(AZ29=2,G29,0)</f>
        <v>0</v>
      </c>
      <c r="BC29" s="167">
        <f>IF(AZ29=3,G29,0)</f>
        <v>0</v>
      </c>
      <c r="BD29" s="167">
        <f>IF(AZ29=4,G29,0)</f>
        <v>0</v>
      </c>
      <c r="BE29" s="167">
        <f>IF(AZ29=5,G29,0)</f>
        <v>0</v>
      </c>
      <c r="CA29" s="202">
        <v>1</v>
      </c>
      <c r="CB29" s="202">
        <v>1</v>
      </c>
      <c r="CZ29" s="167">
        <v>8.9999999999999998E-4</v>
      </c>
    </row>
    <row r="30" spans="1:104">
      <c r="A30" s="203"/>
      <c r="B30" s="204"/>
      <c r="C30" s="205" t="s">
        <v>115</v>
      </c>
      <c r="D30" s="206"/>
      <c r="E30" s="206"/>
      <c r="F30" s="206"/>
      <c r="G30" s="207"/>
      <c r="L30" s="208" t="s">
        <v>115</v>
      </c>
      <c r="O30" s="195">
        <v>3</v>
      </c>
    </row>
    <row r="31" spans="1:104">
      <c r="A31" s="203"/>
      <c r="B31" s="209"/>
      <c r="C31" s="210" t="s">
        <v>116</v>
      </c>
      <c r="D31" s="211"/>
      <c r="E31" s="212">
        <v>73</v>
      </c>
      <c r="F31" s="213"/>
      <c r="G31" s="214"/>
      <c r="M31" s="208" t="s">
        <v>116</v>
      </c>
      <c r="O31" s="195"/>
    </row>
    <row r="32" spans="1:104">
      <c r="A32" s="203"/>
      <c r="B32" s="209"/>
      <c r="C32" s="210" t="s">
        <v>117</v>
      </c>
      <c r="D32" s="211"/>
      <c r="E32" s="212">
        <v>117</v>
      </c>
      <c r="F32" s="213"/>
      <c r="G32" s="214"/>
      <c r="M32" s="208" t="s">
        <v>117</v>
      </c>
      <c r="O32" s="195"/>
    </row>
    <row r="33" spans="1:104">
      <c r="A33" s="203"/>
      <c r="B33" s="209"/>
      <c r="C33" s="210" t="s">
        <v>118</v>
      </c>
      <c r="D33" s="211"/>
      <c r="E33" s="212">
        <v>30</v>
      </c>
      <c r="F33" s="213"/>
      <c r="G33" s="214"/>
      <c r="M33" s="208" t="s">
        <v>118</v>
      </c>
      <c r="O33" s="195"/>
    </row>
    <row r="34" spans="1:104">
      <c r="A34" s="196">
        <v>8</v>
      </c>
      <c r="B34" s="197" t="s">
        <v>119</v>
      </c>
      <c r="C34" s="198" t="s">
        <v>120</v>
      </c>
      <c r="D34" s="199" t="s">
        <v>103</v>
      </c>
      <c r="E34" s="200">
        <v>190</v>
      </c>
      <c r="F34" s="200">
        <v>0</v>
      </c>
      <c r="G34" s="201">
        <f>E34*F34</f>
        <v>0</v>
      </c>
      <c r="O34" s="195">
        <v>2</v>
      </c>
      <c r="AA34" s="167">
        <v>1</v>
      </c>
      <c r="AB34" s="167">
        <v>1</v>
      </c>
      <c r="AC34" s="167">
        <v>1</v>
      </c>
      <c r="AZ34" s="167">
        <v>1</v>
      </c>
      <c r="BA34" s="167">
        <f>IF(AZ34=1,G34,0)</f>
        <v>0</v>
      </c>
      <c r="BB34" s="167">
        <f>IF(AZ34=2,G34,0)</f>
        <v>0</v>
      </c>
      <c r="BC34" s="167">
        <f>IF(AZ34=3,G34,0)</f>
        <v>0</v>
      </c>
      <c r="BD34" s="167">
        <f>IF(AZ34=4,G34,0)</f>
        <v>0</v>
      </c>
      <c r="BE34" s="167">
        <f>IF(AZ34=5,G34,0)</f>
        <v>0</v>
      </c>
      <c r="CA34" s="202">
        <v>1</v>
      </c>
      <c r="CB34" s="202">
        <v>1</v>
      </c>
      <c r="CZ34" s="167">
        <v>4.8999999999999998E-4</v>
      </c>
    </row>
    <row r="35" spans="1:104">
      <c r="A35" s="203"/>
      <c r="B35" s="204"/>
      <c r="C35" s="205" t="s">
        <v>121</v>
      </c>
      <c r="D35" s="206"/>
      <c r="E35" s="206"/>
      <c r="F35" s="206"/>
      <c r="G35" s="207"/>
      <c r="L35" s="208" t="s">
        <v>121</v>
      </c>
      <c r="O35" s="195">
        <v>3</v>
      </c>
    </row>
    <row r="36" spans="1:104">
      <c r="A36" s="203"/>
      <c r="B36" s="209"/>
      <c r="C36" s="210" t="s">
        <v>122</v>
      </c>
      <c r="D36" s="211"/>
      <c r="E36" s="212">
        <v>130</v>
      </c>
      <c r="F36" s="213"/>
      <c r="G36" s="214"/>
      <c r="M36" s="208" t="s">
        <v>122</v>
      </c>
      <c r="O36" s="195"/>
    </row>
    <row r="37" spans="1:104">
      <c r="A37" s="203"/>
      <c r="B37" s="209"/>
      <c r="C37" s="210" t="s">
        <v>123</v>
      </c>
      <c r="D37" s="211"/>
      <c r="E37" s="212">
        <v>60</v>
      </c>
      <c r="F37" s="213"/>
      <c r="G37" s="214"/>
      <c r="M37" s="208" t="s">
        <v>123</v>
      </c>
      <c r="O37" s="195"/>
    </row>
    <row r="38" spans="1:104">
      <c r="A38" s="196">
        <v>9</v>
      </c>
      <c r="B38" s="197" t="s">
        <v>124</v>
      </c>
      <c r="C38" s="198" t="s">
        <v>125</v>
      </c>
      <c r="D38" s="199" t="s">
        <v>103</v>
      </c>
      <c r="E38" s="200">
        <v>105</v>
      </c>
      <c r="F38" s="200">
        <v>0</v>
      </c>
      <c r="G38" s="201">
        <f>E38*F38</f>
        <v>0</v>
      </c>
      <c r="O38" s="195">
        <v>2</v>
      </c>
      <c r="AA38" s="167">
        <v>1</v>
      </c>
      <c r="AB38" s="167">
        <v>1</v>
      </c>
      <c r="AC38" s="167">
        <v>1</v>
      </c>
      <c r="AZ38" s="167">
        <v>1</v>
      </c>
      <c r="BA38" s="167">
        <f>IF(AZ38=1,G38,0)</f>
        <v>0</v>
      </c>
      <c r="BB38" s="167">
        <f>IF(AZ38=2,G38,0)</f>
        <v>0</v>
      </c>
      <c r="BC38" s="167">
        <f>IF(AZ38=3,G38,0)</f>
        <v>0</v>
      </c>
      <c r="BD38" s="167">
        <f>IF(AZ38=4,G38,0)</f>
        <v>0</v>
      </c>
      <c r="BE38" s="167">
        <f>IF(AZ38=5,G38,0)</f>
        <v>0</v>
      </c>
      <c r="CA38" s="202">
        <v>1</v>
      </c>
      <c r="CB38" s="202">
        <v>1</v>
      </c>
      <c r="CZ38" s="167">
        <v>4.8999999999999998E-4</v>
      </c>
    </row>
    <row r="39" spans="1:104">
      <c r="A39" s="203"/>
      <c r="B39" s="204"/>
      <c r="C39" s="205" t="s">
        <v>126</v>
      </c>
      <c r="D39" s="206"/>
      <c r="E39" s="206"/>
      <c r="F39" s="206"/>
      <c r="G39" s="207"/>
      <c r="L39" s="208" t="s">
        <v>126</v>
      </c>
      <c r="O39" s="195">
        <v>3</v>
      </c>
    </row>
    <row r="40" spans="1:104">
      <c r="A40" s="203"/>
      <c r="B40" s="209"/>
      <c r="C40" s="210" t="s">
        <v>127</v>
      </c>
      <c r="D40" s="211"/>
      <c r="E40" s="212">
        <v>60</v>
      </c>
      <c r="F40" s="213"/>
      <c r="G40" s="214"/>
      <c r="M40" s="208" t="s">
        <v>127</v>
      </c>
      <c r="O40" s="195"/>
    </row>
    <row r="41" spans="1:104">
      <c r="A41" s="203"/>
      <c r="B41" s="209"/>
      <c r="C41" s="210" t="s">
        <v>128</v>
      </c>
      <c r="D41" s="211"/>
      <c r="E41" s="212">
        <v>45</v>
      </c>
      <c r="F41" s="213"/>
      <c r="G41" s="214"/>
      <c r="M41" s="208" t="s">
        <v>128</v>
      </c>
      <c r="O41" s="195"/>
    </row>
    <row r="42" spans="1:104">
      <c r="A42" s="196">
        <v>10</v>
      </c>
      <c r="B42" s="197" t="s">
        <v>129</v>
      </c>
      <c r="C42" s="198" t="s">
        <v>130</v>
      </c>
      <c r="D42" s="199" t="s">
        <v>103</v>
      </c>
      <c r="E42" s="200">
        <v>22</v>
      </c>
      <c r="F42" s="200">
        <v>0</v>
      </c>
      <c r="G42" s="201">
        <f>E42*F42</f>
        <v>0</v>
      </c>
      <c r="O42" s="195">
        <v>2</v>
      </c>
      <c r="AA42" s="167">
        <v>1</v>
      </c>
      <c r="AB42" s="167">
        <v>1</v>
      </c>
      <c r="AC42" s="167">
        <v>1</v>
      </c>
      <c r="AZ42" s="167">
        <v>1</v>
      </c>
      <c r="BA42" s="167">
        <f>IF(AZ42=1,G42,0)</f>
        <v>0</v>
      </c>
      <c r="BB42" s="167">
        <f>IF(AZ42=2,G42,0)</f>
        <v>0</v>
      </c>
      <c r="BC42" s="167">
        <f>IF(AZ42=3,G42,0)</f>
        <v>0</v>
      </c>
      <c r="BD42" s="167">
        <f>IF(AZ42=4,G42,0)</f>
        <v>0</v>
      </c>
      <c r="BE42" s="167">
        <f>IF(AZ42=5,G42,0)</f>
        <v>0</v>
      </c>
      <c r="CA42" s="202">
        <v>1</v>
      </c>
      <c r="CB42" s="202">
        <v>1</v>
      </c>
      <c r="CZ42" s="167">
        <v>4.8999999999999998E-4</v>
      </c>
    </row>
    <row r="43" spans="1:104">
      <c r="A43" s="203"/>
      <c r="B43" s="204"/>
      <c r="C43" s="205" t="s">
        <v>131</v>
      </c>
      <c r="D43" s="206"/>
      <c r="E43" s="206"/>
      <c r="F43" s="206"/>
      <c r="G43" s="207"/>
      <c r="L43" s="208" t="s">
        <v>131</v>
      </c>
      <c r="O43" s="195">
        <v>3</v>
      </c>
    </row>
    <row r="44" spans="1:104">
      <c r="A44" s="203"/>
      <c r="B44" s="209"/>
      <c r="C44" s="210" t="s">
        <v>132</v>
      </c>
      <c r="D44" s="211"/>
      <c r="E44" s="212">
        <v>12</v>
      </c>
      <c r="F44" s="213"/>
      <c r="G44" s="214"/>
      <c r="M44" s="208" t="s">
        <v>132</v>
      </c>
      <c r="O44" s="195"/>
    </row>
    <row r="45" spans="1:104">
      <c r="A45" s="203"/>
      <c r="B45" s="209"/>
      <c r="C45" s="210" t="s">
        <v>133</v>
      </c>
      <c r="D45" s="211"/>
      <c r="E45" s="212">
        <v>10</v>
      </c>
      <c r="F45" s="213"/>
      <c r="G45" s="214"/>
      <c r="M45" s="208" t="s">
        <v>133</v>
      </c>
      <c r="O45" s="195"/>
    </row>
    <row r="46" spans="1:104">
      <c r="A46" s="196">
        <v>11</v>
      </c>
      <c r="B46" s="197" t="s">
        <v>134</v>
      </c>
      <c r="C46" s="198" t="s">
        <v>135</v>
      </c>
      <c r="D46" s="199" t="s">
        <v>103</v>
      </c>
      <c r="E46" s="200">
        <v>134</v>
      </c>
      <c r="F46" s="200">
        <v>0</v>
      </c>
      <c r="G46" s="201">
        <f>E46*F46</f>
        <v>0</v>
      </c>
      <c r="O46" s="195">
        <v>2</v>
      </c>
      <c r="AA46" s="167">
        <v>1</v>
      </c>
      <c r="AB46" s="167">
        <v>1</v>
      </c>
      <c r="AC46" s="167">
        <v>1</v>
      </c>
      <c r="AZ46" s="167">
        <v>1</v>
      </c>
      <c r="BA46" s="167">
        <f>IF(AZ46=1,G46,0)</f>
        <v>0</v>
      </c>
      <c r="BB46" s="167">
        <f>IF(AZ46=2,G46,0)</f>
        <v>0</v>
      </c>
      <c r="BC46" s="167">
        <f>IF(AZ46=3,G46,0)</f>
        <v>0</v>
      </c>
      <c r="BD46" s="167">
        <f>IF(AZ46=4,G46,0)</f>
        <v>0</v>
      </c>
      <c r="BE46" s="167">
        <f>IF(AZ46=5,G46,0)</f>
        <v>0</v>
      </c>
      <c r="CA46" s="202">
        <v>1</v>
      </c>
      <c r="CB46" s="202">
        <v>1</v>
      </c>
      <c r="CZ46" s="167">
        <v>4.8999999999999998E-4</v>
      </c>
    </row>
    <row r="47" spans="1:104">
      <c r="A47" s="203"/>
      <c r="B47" s="209"/>
      <c r="C47" s="210" t="s">
        <v>136</v>
      </c>
      <c r="D47" s="211"/>
      <c r="E47" s="212">
        <v>70</v>
      </c>
      <c r="F47" s="213"/>
      <c r="G47" s="214"/>
      <c r="M47" s="208" t="s">
        <v>136</v>
      </c>
      <c r="O47" s="195"/>
    </row>
    <row r="48" spans="1:104">
      <c r="A48" s="203"/>
      <c r="B48" s="209"/>
      <c r="C48" s="210" t="s">
        <v>137</v>
      </c>
      <c r="D48" s="211"/>
      <c r="E48" s="212">
        <v>64</v>
      </c>
      <c r="F48" s="213"/>
      <c r="G48" s="214"/>
      <c r="M48" s="208" t="s">
        <v>137</v>
      </c>
      <c r="O48" s="195"/>
    </row>
    <row r="49" spans="1:104" ht="22.5">
      <c r="A49" s="196">
        <v>12</v>
      </c>
      <c r="B49" s="197" t="s">
        <v>138</v>
      </c>
      <c r="C49" s="198" t="s">
        <v>139</v>
      </c>
      <c r="D49" s="199" t="s">
        <v>140</v>
      </c>
      <c r="E49" s="200">
        <v>1</v>
      </c>
      <c r="F49" s="200">
        <v>0</v>
      </c>
      <c r="G49" s="201">
        <f>E49*F49</f>
        <v>0</v>
      </c>
      <c r="O49" s="195">
        <v>2</v>
      </c>
      <c r="AA49" s="167">
        <v>1</v>
      </c>
      <c r="AB49" s="167">
        <v>3</v>
      </c>
      <c r="AC49" s="167">
        <v>3</v>
      </c>
      <c r="AZ49" s="167">
        <v>1</v>
      </c>
      <c r="BA49" s="167">
        <f>IF(AZ49=1,G49,0)</f>
        <v>0</v>
      </c>
      <c r="BB49" s="167">
        <f>IF(AZ49=2,G49,0)</f>
        <v>0</v>
      </c>
      <c r="BC49" s="167">
        <f>IF(AZ49=3,G49,0)</f>
        <v>0</v>
      </c>
      <c r="BD49" s="167">
        <f>IF(AZ49=4,G49,0)</f>
        <v>0</v>
      </c>
      <c r="BE49" s="167">
        <f>IF(AZ49=5,G49,0)</f>
        <v>0</v>
      </c>
      <c r="CA49" s="202">
        <v>1</v>
      </c>
      <c r="CB49" s="202">
        <v>3</v>
      </c>
      <c r="CZ49" s="167">
        <v>0</v>
      </c>
    </row>
    <row r="50" spans="1:104">
      <c r="A50" s="196">
        <v>13</v>
      </c>
      <c r="B50" s="197" t="s">
        <v>141</v>
      </c>
      <c r="C50" s="198" t="s">
        <v>142</v>
      </c>
      <c r="D50" s="199" t="s">
        <v>143</v>
      </c>
      <c r="E50" s="200">
        <v>10</v>
      </c>
      <c r="F50" s="200">
        <v>0</v>
      </c>
      <c r="G50" s="201">
        <f>E50*F50</f>
        <v>0</v>
      </c>
      <c r="O50" s="195">
        <v>2</v>
      </c>
      <c r="AA50" s="167">
        <v>1</v>
      </c>
      <c r="AB50" s="167">
        <v>3</v>
      </c>
      <c r="AC50" s="167">
        <v>3</v>
      </c>
      <c r="AZ50" s="167">
        <v>1</v>
      </c>
      <c r="BA50" s="167">
        <f>IF(AZ50=1,G50,0)</f>
        <v>0</v>
      </c>
      <c r="BB50" s="167">
        <f>IF(AZ50=2,G50,0)</f>
        <v>0</v>
      </c>
      <c r="BC50" s="167">
        <f>IF(AZ50=3,G50,0)</f>
        <v>0</v>
      </c>
      <c r="BD50" s="167">
        <f>IF(AZ50=4,G50,0)</f>
        <v>0</v>
      </c>
      <c r="BE50" s="167">
        <f>IF(AZ50=5,G50,0)</f>
        <v>0</v>
      </c>
      <c r="CA50" s="202">
        <v>1</v>
      </c>
      <c r="CB50" s="202">
        <v>3</v>
      </c>
      <c r="CZ50" s="167">
        <v>0</v>
      </c>
    </row>
    <row r="51" spans="1:104">
      <c r="A51" s="215"/>
      <c r="B51" s="216" t="s">
        <v>73</v>
      </c>
      <c r="C51" s="217" t="str">
        <f>CONCATENATE(B24," ",C24)</f>
        <v>97 Prorážení otvorů</v>
      </c>
      <c r="D51" s="218"/>
      <c r="E51" s="219"/>
      <c r="F51" s="220"/>
      <c r="G51" s="221">
        <f>SUM(G24:G50)</f>
        <v>0</v>
      </c>
      <c r="O51" s="195">
        <v>4</v>
      </c>
      <c r="BA51" s="222">
        <f>SUM(BA24:BA50)</f>
        <v>0</v>
      </c>
      <c r="BB51" s="222">
        <f>SUM(BB24:BB50)</f>
        <v>0</v>
      </c>
      <c r="BC51" s="222">
        <f>SUM(BC24:BC50)</f>
        <v>0</v>
      </c>
      <c r="BD51" s="222">
        <f>SUM(BD24:BD50)</f>
        <v>0</v>
      </c>
      <c r="BE51" s="222">
        <f>SUM(BE24:BE50)</f>
        <v>0</v>
      </c>
    </row>
    <row r="52" spans="1:104">
      <c r="A52" s="188" t="s">
        <v>72</v>
      </c>
      <c r="B52" s="189" t="s">
        <v>144</v>
      </c>
      <c r="C52" s="190" t="s">
        <v>145</v>
      </c>
      <c r="D52" s="191"/>
      <c r="E52" s="192"/>
      <c r="F52" s="192"/>
      <c r="G52" s="193"/>
      <c r="H52" s="194"/>
      <c r="I52" s="194"/>
      <c r="O52" s="195">
        <v>1</v>
      </c>
    </row>
    <row r="53" spans="1:104">
      <c r="A53" s="196">
        <v>14</v>
      </c>
      <c r="B53" s="197" t="s">
        <v>146</v>
      </c>
      <c r="C53" s="198" t="s">
        <v>147</v>
      </c>
      <c r="D53" s="199" t="s">
        <v>140</v>
      </c>
      <c r="E53" s="200">
        <v>10.314450000000001</v>
      </c>
      <c r="F53" s="200">
        <v>0</v>
      </c>
      <c r="G53" s="201">
        <f>E53*F53</f>
        <v>0</v>
      </c>
      <c r="O53" s="195">
        <v>2</v>
      </c>
      <c r="AA53" s="167">
        <v>7</v>
      </c>
      <c r="AB53" s="167">
        <v>1</v>
      </c>
      <c r="AC53" s="167">
        <v>2</v>
      </c>
      <c r="AZ53" s="167">
        <v>1</v>
      </c>
      <c r="BA53" s="167">
        <f>IF(AZ53=1,G53,0)</f>
        <v>0</v>
      </c>
      <c r="BB53" s="167">
        <f>IF(AZ53=2,G53,0)</f>
        <v>0</v>
      </c>
      <c r="BC53" s="167">
        <f>IF(AZ53=3,G53,0)</f>
        <v>0</v>
      </c>
      <c r="BD53" s="167">
        <f>IF(AZ53=4,G53,0)</f>
        <v>0</v>
      </c>
      <c r="BE53" s="167">
        <f>IF(AZ53=5,G53,0)</f>
        <v>0</v>
      </c>
      <c r="CA53" s="202">
        <v>7</v>
      </c>
      <c r="CB53" s="202">
        <v>1</v>
      </c>
      <c r="CZ53" s="167">
        <v>0</v>
      </c>
    </row>
    <row r="54" spans="1:104">
      <c r="A54" s="215"/>
      <c r="B54" s="216" t="s">
        <v>73</v>
      </c>
      <c r="C54" s="217" t="str">
        <f>CONCATENATE(B52," ",C52)</f>
        <v>99 Staveništní přesun hmot</v>
      </c>
      <c r="D54" s="218"/>
      <c r="E54" s="219"/>
      <c r="F54" s="220"/>
      <c r="G54" s="221">
        <f>SUM(G52:G53)</f>
        <v>0</v>
      </c>
      <c r="O54" s="195">
        <v>4</v>
      </c>
      <c r="BA54" s="222">
        <f>SUM(BA52:BA53)</f>
        <v>0</v>
      </c>
      <c r="BB54" s="222">
        <f>SUM(BB52:BB53)</f>
        <v>0</v>
      </c>
      <c r="BC54" s="222">
        <f>SUM(BC52:BC53)</f>
        <v>0</v>
      </c>
      <c r="BD54" s="222">
        <f>SUM(BD52:BD53)</f>
        <v>0</v>
      </c>
      <c r="BE54" s="222">
        <f>SUM(BE52:BE53)</f>
        <v>0</v>
      </c>
    </row>
    <row r="55" spans="1:104">
      <c r="A55" s="188" t="s">
        <v>72</v>
      </c>
      <c r="B55" s="189" t="s">
        <v>148</v>
      </c>
      <c r="C55" s="190" t="s">
        <v>149</v>
      </c>
      <c r="D55" s="191"/>
      <c r="E55" s="192"/>
      <c r="F55" s="192"/>
      <c r="G55" s="193"/>
      <c r="H55" s="194"/>
      <c r="I55" s="194"/>
      <c r="O55" s="195">
        <v>1</v>
      </c>
    </row>
    <row r="56" spans="1:104" ht="22.5">
      <c r="A56" s="196">
        <v>15</v>
      </c>
      <c r="B56" s="197" t="s">
        <v>150</v>
      </c>
      <c r="C56" s="198" t="s">
        <v>151</v>
      </c>
      <c r="D56" s="199" t="s">
        <v>103</v>
      </c>
      <c r="E56" s="200">
        <v>10</v>
      </c>
      <c r="F56" s="200">
        <v>0</v>
      </c>
      <c r="G56" s="201">
        <f>E56*F56</f>
        <v>0</v>
      </c>
      <c r="O56" s="195">
        <v>2</v>
      </c>
      <c r="AA56" s="167">
        <v>1</v>
      </c>
      <c r="AB56" s="167">
        <v>7</v>
      </c>
      <c r="AC56" s="167">
        <v>7</v>
      </c>
      <c r="AZ56" s="167">
        <v>2</v>
      </c>
      <c r="BA56" s="167">
        <f>IF(AZ56=1,G56,0)</f>
        <v>0</v>
      </c>
      <c r="BB56" s="167">
        <f>IF(AZ56=2,G56,0)</f>
        <v>0</v>
      </c>
      <c r="BC56" s="167">
        <f>IF(AZ56=3,G56,0)</f>
        <v>0</v>
      </c>
      <c r="BD56" s="167">
        <f>IF(AZ56=4,G56,0)</f>
        <v>0</v>
      </c>
      <c r="BE56" s="167">
        <f>IF(AZ56=5,G56,0)</f>
        <v>0</v>
      </c>
      <c r="CA56" s="202">
        <v>1</v>
      </c>
      <c r="CB56" s="202">
        <v>7</v>
      </c>
      <c r="CZ56" s="167">
        <v>0</v>
      </c>
    </row>
    <row r="57" spans="1:104">
      <c r="A57" s="215"/>
      <c r="B57" s="216" t="s">
        <v>73</v>
      </c>
      <c r="C57" s="217" t="str">
        <f>CONCATENATE(B55," ",C55)</f>
        <v>771 Podlahy z dlaždic a obklady</v>
      </c>
      <c r="D57" s="218"/>
      <c r="E57" s="219"/>
      <c r="F57" s="220"/>
      <c r="G57" s="221">
        <f>SUM(G55:G56)</f>
        <v>0</v>
      </c>
      <c r="O57" s="195">
        <v>4</v>
      </c>
      <c r="BA57" s="222">
        <f>SUM(BA55:BA56)</f>
        <v>0</v>
      </c>
      <c r="BB57" s="222">
        <f>SUM(BB55:BB56)</f>
        <v>0</v>
      </c>
      <c r="BC57" s="222">
        <f>SUM(BC55:BC56)</f>
        <v>0</v>
      </c>
      <c r="BD57" s="222">
        <f>SUM(BD55:BD56)</f>
        <v>0</v>
      </c>
      <c r="BE57" s="222">
        <f>SUM(BE55:BE56)</f>
        <v>0</v>
      </c>
    </row>
    <row r="58" spans="1:104">
      <c r="A58" s="188" t="s">
        <v>72</v>
      </c>
      <c r="B58" s="189" t="s">
        <v>152</v>
      </c>
      <c r="C58" s="190" t="s">
        <v>153</v>
      </c>
      <c r="D58" s="191"/>
      <c r="E58" s="192"/>
      <c r="F58" s="192"/>
      <c r="G58" s="193"/>
      <c r="H58" s="194"/>
      <c r="I58" s="194"/>
      <c r="O58" s="195">
        <v>1</v>
      </c>
    </row>
    <row r="59" spans="1:104" ht="22.5">
      <c r="A59" s="196">
        <v>16</v>
      </c>
      <c r="B59" s="197" t="s">
        <v>154</v>
      </c>
      <c r="C59" s="198" t="s">
        <v>155</v>
      </c>
      <c r="D59" s="199" t="s">
        <v>107</v>
      </c>
      <c r="E59" s="200">
        <v>10</v>
      </c>
      <c r="F59" s="200">
        <v>0</v>
      </c>
      <c r="G59" s="201">
        <f>E59*F59</f>
        <v>0</v>
      </c>
      <c r="O59" s="195">
        <v>2</v>
      </c>
      <c r="AA59" s="167">
        <v>1</v>
      </c>
      <c r="AB59" s="167">
        <v>7</v>
      </c>
      <c r="AC59" s="167">
        <v>7</v>
      </c>
      <c r="AZ59" s="167">
        <v>2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1</v>
      </c>
      <c r="CB59" s="202">
        <v>7</v>
      </c>
      <c r="CZ59" s="167">
        <v>0</v>
      </c>
    </row>
    <row r="60" spans="1:104">
      <c r="A60" s="215"/>
      <c r="B60" s="216" t="s">
        <v>73</v>
      </c>
      <c r="C60" s="217" t="str">
        <f>CONCATENATE(B58," ",C58)</f>
        <v>781 Obklady keramické</v>
      </c>
      <c r="D60" s="218"/>
      <c r="E60" s="219"/>
      <c r="F60" s="220"/>
      <c r="G60" s="221">
        <f>SUM(G58:G59)</f>
        <v>0</v>
      </c>
      <c r="O60" s="195">
        <v>4</v>
      </c>
      <c r="BA60" s="222">
        <f>SUM(BA58:BA59)</f>
        <v>0</v>
      </c>
      <c r="BB60" s="222">
        <f>SUM(BB58:BB59)</f>
        <v>0</v>
      </c>
      <c r="BC60" s="222">
        <f>SUM(BC58:BC59)</f>
        <v>0</v>
      </c>
      <c r="BD60" s="222">
        <f>SUM(BD58:BD59)</f>
        <v>0</v>
      </c>
      <c r="BE60" s="222">
        <f>SUM(BE58:BE59)</f>
        <v>0</v>
      </c>
    </row>
    <row r="61" spans="1:104">
      <c r="A61" s="188" t="s">
        <v>72</v>
      </c>
      <c r="B61" s="189" t="s">
        <v>156</v>
      </c>
      <c r="C61" s="190" t="s">
        <v>157</v>
      </c>
      <c r="D61" s="191"/>
      <c r="E61" s="192"/>
      <c r="F61" s="192"/>
      <c r="G61" s="193"/>
      <c r="H61" s="194"/>
      <c r="I61" s="194"/>
      <c r="O61" s="195">
        <v>1</v>
      </c>
    </row>
    <row r="62" spans="1:104">
      <c r="A62" s="196">
        <v>17</v>
      </c>
      <c r="B62" s="197" t="s">
        <v>158</v>
      </c>
      <c r="C62" s="198" t="s">
        <v>159</v>
      </c>
      <c r="D62" s="199" t="s">
        <v>107</v>
      </c>
      <c r="E62" s="200">
        <v>60</v>
      </c>
      <c r="F62" s="200">
        <v>0</v>
      </c>
      <c r="G62" s="201">
        <f>E62*F62</f>
        <v>0</v>
      </c>
      <c r="O62" s="195">
        <v>2</v>
      </c>
      <c r="AA62" s="167">
        <v>1</v>
      </c>
      <c r="AB62" s="167">
        <v>7</v>
      </c>
      <c r="AC62" s="167">
        <v>7</v>
      </c>
      <c r="AZ62" s="167">
        <v>2</v>
      </c>
      <c r="BA62" s="167">
        <f>IF(AZ62=1,G62,0)</f>
        <v>0</v>
      </c>
      <c r="BB62" s="167">
        <f>IF(AZ62=2,G62,0)</f>
        <v>0</v>
      </c>
      <c r="BC62" s="167">
        <f>IF(AZ62=3,G62,0)</f>
        <v>0</v>
      </c>
      <c r="BD62" s="167">
        <f>IF(AZ62=4,G62,0)</f>
        <v>0</v>
      </c>
      <c r="BE62" s="167">
        <f>IF(AZ62=5,G62,0)</f>
        <v>0</v>
      </c>
      <c r="CA62" s="202">
        <v>1</v>
      </c>
      <c r="CB62" s="202">
        <v>7</v>
      </c>
      <c r="CZ62" s="167">
        <v>6.9999999999999994E-5</v>
      </c>
    </row>
    <row r="63" spans="1:104">
      <c r="A63" s="196">
        <v>18</v>
      </c>
      <c r="B63" s="197" t="s">
        <v>160</v>
      </c>
      <c r="C63" s="198" t="s">
        <v>161</v>
      </c>
      <c r="D63" s="199" t="s">
        <v>107</v>
      </c>
      <c r="E63" s="200">
        <v>3240</v>
      </c>
      <c r="F63" s="200">
        <v>0</v>
      </c>
      <c r="G63" s="201">
        <f>E63*F63</f>
        <v>0</v>
      </c>
      <c r="O63" s="195">
        <v>2</v>
      </c>
      <c r="AA63" s="167">
        <v>1</v>
      </c>
      <c r="AB63" s="167">
        <v>7</v>
      </c>
      <c r="AC63" s="167">
        <v>7</v>
      </c>
      <c r="AZ63" s="167">
        <v>2</v>
      </c>
      <c r="BA63" s="167">
        <f>IF(AZ63=1,G63,0)</f>
        <v>0</v>
      </c>
      <c r="BB63" s="167">
        <f>IF(AZ63=2,G63,0)</f>
        <v>0</v>
      </c>
      <c r="BC63" s="167">
        <f>IF(AZ63=3,G63,0)</f>
        <v>0</v>
      </c>
      <c r="BD63" s="167">
        <f>IF(AZ63=4,G63,0)</f>
        <v>0</v>
      </c>
      <c r="BE63" s="167">
        <f>IF(AZ63=5,G63,0)</f>
        <v>0</v>
      </c>
      <c r="CA63" s="202">
        <v>1</v>
      </c>
      <c r="CB63" s="202">
        <v>7</v>
      </c>
      <c r="CZ63" s="167">
        <v>1.3999999999999999E-4</v>
      </c>
    </row>
    <row r="64" spans="1:104">
      <c r="A64" s="203"/>
      <c r="B64" s="209"/>
      <c r="C64" s="210" t="s">
        <v>162</v>
      </c>
      <c r="D64" s="211"/>
      <c r="E64" s="212">
        <v>1750</v>
      </c>
      <c r="F64" s="213"/>
      <c r="G64" s="214"/>
      <c r="M64" s="208" t="s">
        <v>162</v>
      </c>
      <c r="O64" s="195"/>
    </row>
    <row r="65" spans="1:104">
      <c r="A65" s="203"/>
      <c r="B65" s="209"/>
      <c r="C65" s="210" t="s">
        <v>163</v>
      </c>
      <c r="D65" s="211"/>
      <c r="E65" s="212">
        <v>1490</v>
      </c>
      <c r="F65" s="213"/>
      <c r="G65" s="214"/>
      <c r="M65" s="208" t="s">
        <v>163</v>
      </c>
      <c r="O65" s="195"/>
    </row>
    <row r="66" spans="1:104">
      <c r="A66" s="196">
        <v>19</v>
      </c>
      <c r="B66" s="197" t="s">
        <v>164</v>
      </c>
      <c r="C66" s="198" t="s">
        <v>165</v>
      </c>
      <c r="D66" s="199" t="s">
        <v>107</v>
      </c>
      <c r="E66" s="200">
        <v>1100</v>
      </c>
      <c r="F66" s="200">
        <v>0</v>
      </c>
      <c r="G66" s="201">
        <f>E66*F66</f>
        <v>0</v>
      </c>
      <c r="O66" s="195">
        <v>2</v>
      </c>
      <c r="AA66" s="167">
        <v>1</v>
      </c>
      <c r="AB66" s="167">
        <v>7</v>
      </c>
      <c r="AC66" s="167">
        <v>7</v>
      </c>
      <c r="AZ66" s="167">
        <v>2</v>
      </c>
      <c r="BA66" s="167">
        <f>IF(AZ66=1,G66,0)</f>
        <v>0</v>
      </c>
      <c r="BB66" s="167">
        <f>IF(AZ66=2,G66,0)</f>
        <v>0</v>
      </c>
      <c r="BC66" s="167">
        <f>IF(AZ66=3,G66,0)</f>
        <v>0</v>
      </c>
      <c r="BD66" s="167">
        <f>IF(AZ66=4,G66,0)</f>
        <v>0</v>
      </c>
      <c r="BE66" s="167">
        <f>IF(AZ66=5,G66,0)</f>
        <v>0</v>
      </c>
      <c r="CA66" s="202">
        <v>1</v>
      </c>
      <c r="CB66" s="202">
        <v>7</v>
      </c>
      <c r="CZ66" s="167">
        <v>1.4999999999999999E-4</v>
      </c>
    </row>
    <row r="67" spans="1:104">
      <c r="A67" s="203"/>
      <c r="B67" s="209"/>
      <c r="C67" s="210" t="s">
        <v>166</v>
      </c>
      <c r="D67" s="211"/>
      <c r="E67" s="212">
        <v>600</v>
      </c>
      <c r="F67" s="213"/>
      <c r="G67" s="214"/>
      <c r="M67" s="208" t="s">
        <v>166</v>
      </c>
      <c r="O67" s="195"/>
    </row>
    <row r="68" spans="1:104">
      <c r="A68" s="203"/>
      <c r="B68" s="209"/>
      <c r="C68" s="210" t="s">
        <v>167</v>
      </c>
      <c r="D68" s="211"/>
      <c r="E68" s="212">
        <v>500</v>
      </c>
      <c r="F68" s="213"/>
      <c r="G68" s="214"/>
      <c r="M68" s="208" t="s">
        <v>167</v>
      </c>
      <c r="O68" s="195"/>
    </row>
    <row r="69" spans="1:104">
      <c r="A69" s="196">
        <v>20</v>
      </c>
      <c r="B69" s="197" t="s">
        <v>168</v>
      </c>
      <c r="C69" s="198" t="s">
        <v>169</v>
      </c>
      <c r="D69" s="199" t="s">
        <v>170</v>
      </c>
      <c r="E69" s="200">
        <v>80</v>
      </c>
      <c r="F69" s="200">
        <v>0</v>
      </c>
      <c r="G69" s="201">
        <f>E69*F69</f>
        <v>0</v>
      </c>
      <c r="O69" s="195">
        <v>2</v>
      </c>
      <c r="AA69" s="167">
        <v>3</v>
      </c>
      <c r="AB69" s="167">
        <v>7</v>
      </c>
      <c r="AC69" s="167">
        <v>24662007</v>
      </c>
      <c r="AZ69" s="167">
        <v>2</v>
      </c>
      <c r="BA69" s="167">
        <f>IF(AZ69=1,G69,0)</f>
        <v>0</v>
      </c>
      <c r="BB69" s="167">
        <f>IF(AZ69=2,G69,0)</f>
        <v>0</v>
      </c>
      <c r="BC69" s="167">
        <f>IF(AZ69=3,G69,0)</f>
        <v>0</v>
      </c>
      <c r="BD69" s="167">
        <f>IF(AZ69=4,G69,0)</f>
        <v>0</v>
      </c>
      <c r="BE69" s="167">
        <f>IF(AZ69=5,G69,0)</f>
        <v>0</v>
      </c>
      <c r="CA69" s="202">
        <v>3</v>
      </c>
      <c r="CB69" s="202">
        <v>7</v>
      </c>
      <c r="CZ69" s="167">
        <v>1E-3</v>
      </c>
    </row>
    <row r="70" spans="1:104">
      <c r="A70" s="196">
        <v>21</v>
      </c>
      <c r="B70" s="197" t="s">
        <v>171</v>
      </c>
      <c r="C70" s="198" t="s">
        <v>172</v>
      </c>
      <c r="D70" s="199" t="s">
        <v>170</v>
      </c>
      <c r="E70" s="200">
        <v>65</v>
      </c>
      <c r="F70" s="200">
        <v>0</v>
      </c>
      <c r="G70" s="201">
        <f>E70*F70</f>
        <v>0</v>
      </c>
      <c r="O70" s="195">
        <v>2</v>
      </c>
      <c r="AA70" s="167">
        <v>3</v>
      </c>
      <c r="AB70" s="167">
        <v>7</v>
      </c>
      <c r="AC70" s="167">
        <v>24662022</v>
      </c>
      <c r="AZ70" s="167">
        <v>2</v>
      </c>
      <c r="BA70" s="167">
        <f>IF(AZ70=1,G70,0)</f>
        <v>0</v>
      </c>
      <c r="BB70" s="167">
        <f>IF(AZ70=2,G70,0)</f>
        <v>0</v>
      </c>
      <c r="BC70" s="167">
        <f>IF(AZ70=3,G70,0)</f>
        <v>0</v>
      </c>
      <c r="BD70" s="167">
        <f>IF(AZ70=4,G70,0)</f>
        <v>0</v>
      </c>
      <c r="BE70" s="167">
        <f>IF(AZ70=5,G70,0)</f>
        <v>0</v>
      </c>
      <c r="CA70" s="202">
        <v>3</v>
      </c>
      <c r="CB70" s="202">
        <v>7</v>
      </c>
      <c r="CZ70" s="167">
        <v>1E-3</v>
      </c>
    </row>
    <row r="71" spans="1:104">
      <c r="A71" s="196">
        <v>22</v>
      </c>
      <c r="B71" s="197" t="s">
        <v>173</v>
      </c>
      <c r="C71" s="198" t="s">
        <v>174</v>
      </c>
      <c r="D71" s="199" t="s">
        <v>175</v>
      </c>
      <c r="E71" s="200">
        <v>40</v>
      </c>
      <c r="F71" s="200">
        <v>0</v>
      </c>
      <c r="G71" s="201">
        <f>E71*F71</f>
        <v>0</v>
      </c>
      <c r="O71" s="195">
        <v>2</v>
      </c>
      <c r="AA71" s="167">
        <v>3</v>
      </c>
      <c r="AB71" s="167">
        <v>7</v>
      </c>
      <c r="AC71" s="167" t="s">
        <v>173</v>
      </c>
      <c r="AZ71" s="167">
        <v>2</v>
      </c>
      <c r="BA71" s="167">
        <f>IF(AZ71=1,G71,0)</f>
        <v>0</v>
      </c>
      <c r="BB71" s="167">
        <f>IF(AZ71=2,G71,0)</f>
        <v>0</v>
      </c>
      <c r="BC71" s="167">
        <f>IF(AZ71=3,G71,0)</f>
        <v>0</v>
      </c>
      <c r="BD71" s="167">
        <f>IF(AZ71=4,G71,0)</f>
        <v>0</v>
      </c>
      <c r="BE71" s="167">
        <f>IF(AZ71=5,G71,0)</f>
        <v>0</v>
      </c>
      <c r="CA71" s="202">
        <v>3</v>
      </c>
      <c r="CB71" s="202">
        <v>7</v>
      </c>
      <c r="CZ71" s="167">
        <v>1E-3</v>
      </c>
    </row>
    <row r="72" spans="1:104">
      <c r="A72" s="203"/>
      <c r="B72" s="204"/>
      <c r="C72" s="205" t="s">
        <v>176</v>
      </c>
      <c r="D72" s="206"/>
      <c r="E72" s="206"/>
      <c r="F72" s="206"/>
      <c r="G72" s="207"/>
      <c r="L72" s="208" t="s">
        <v>176</v>
      </c>
      <c r="O72" s="195">
        <v>3</v>
      </c>
    </row>
    <row r="73" spans="1:104">
      <c r="A73" s="215"/>
      <c r="B73" s="216" t="s">
        <v>73</v>
      </c>
      <c r="C73" s="217" t="str">
        <f>CONCATENATE(B61," ",C61)</f>
        <v>784 Malby</v>
      </c>
      <c r="D73" s="218"/>
      <c r="E73" s="219"/>
      <c r="F73" s="220"/>
      <c r="G73" s="221">
        <f>SUM(G61:G72)</f>
        <v>0</v>
      </c>
      <c r="O73" s="195">
        <v>4</v>
      </c>
      <c r="BA73" s="222">
        <f>SUM(BA61:BA72)</f>
        <v>0</v>
      </c>
      <c r="BB73" s="222">
        <f>SUM(BB61:BB72)</f>
        <v>0</v>
      </c>
      <c r="BC73" s="222">
        <f>SUM(BC61:BC72)</f>
        <v>0</v>
      </c>
      <c r="BD73" s="222">
        <f>SUM(BD61:BD72)</f>
        <v>0</v>
      </c>
      <c r="BE73" s="222">
        <f>SUM(BE61:BE72)</f>
        <v>0</v>
      </c>
    </row>
    <row r="74" spans="1:104">
      <c r="A74" s="188" t="s">
        <v>72</v>
      </c>
      <c r="B74" s="189" t="s">
        <v>177</v>
      </c>
      <c r="C74" s="190" t="s">
        <v>178</v>
      </c>
      <c r="D74" s="191"/>
      <c r="E74" s="192"/>
      <c r="F74" s="192"/>
      <c r="G74" s="193"/>
      <c r="H74" s="194"/>
      <c r="I74" s="194"/>
      <c r="O74" s="195">
        <v>1</v>
      </c>
    </row>
    <row r="75" spans="1:104" ht="22.5">
      <c r="A75" s="196">
        <v>23</v>
      </c>
      <c r="B75" s="197" t="s">
        <v>179</v>
      </c>
      <c r="C75" s="198" t="s">
        <v>180</v>
      </c>
      <c r="D75" s="199" t="s">
        <v>103</v>
      </c>
      <c r="E75" s="200">
        <v>66</v>
      </c>
      <c r="F75" s="200">
        <v>0</v>
      </c>
      <c r="G75" s="201">
        <f>E75*F75</f>
        <v>0</v>
      </c>
      <c r="O75" s="195">
        <v>2</v>
      </c>
      <c r="AA75" s="167">
        <v>1</v>
      </c>
      <c r="AB75" s="167">
        <v>9</v>
      </c>
      <c r="AC75" s="167">
        <v>9</v>
      </c>
      <c r="AZ75" s="167">
        <v>4</v>
      </c>
      <c r="BA75" s="167">
        <f>IF(AZ75=1,G75,0)</f>
        <v>0</v>
      </c>
      <c r="BB75" s="167">
        <f>IF(AZ75=2,G75,0)</f>
        <v>0</v>
      </c>
      <c r="BC75" s="167">
        <f>IF(AZ75=3,G75,0)</f>
        <v>0</v>
      </c>
      <c r="BD75" s="167">
        <f>IF(AZ75=4,G75,0)</f>
        <v>0</v>
      </c>
      <c r="BE75" s="167">
        <f>IF(AZ75=5,G75,0)</f>
        <v>0</v>
      </c>
      <c r="CA75" s="202">
        <v>1</v>
      </c>
      <c r="CB75" s="202">
        <v>9</v>
      </c>
      <c r="CZ75" s="167">
        <v>1.1E-4</v>
      </c>
    </row>
    <row r="76" spans="1:104">
      <c r="A76" s="203"/>
      <c r="B76" s="204"/>
      <c r="C76" s="205" t="s">
        <v>181</v>
      </c>
      <c r="D76" s="206"/>
      <c r="E76" s="206"/>
      <c r="F76" s="206"/>
      <c r="G76" s="207"/>
      <c r="L76" s="208" t="s">
        <v>181</v>
      </c>
      <c r="O76" s="195">
        <v>3</v>
      </c>
    </row>
    <row r="77" spans="1:104">
      <c r="A77" s="203"/>
      <c r="B77" s="209"/>
      <c r="C77" s="210" t="s">
        <v>133</v>
      </c>
      <c r="D77" s="211"/>
      <c r="E77" s="212">
        <v>10</v>
      </c>
      <c r="F77" s="213"/>
      <c r="G77" s="214"/>
      <c r="M77" s="208" t="s">
        <v>133</v>
      </c>
      <c r="O77" s="195"/>
    </row>
    <row r="78" spans="1:104">
      <c r="A78" s="203"/>
      <c r="B78" s="209"/>
      <c r="C78" s="210" t="s">
        <v>182</v>
      </c>
      <c r="D78" s="211"/>
      <c r="E78" s="212">
        <v>40</v>
      </c>
      <c r="F78" s="213"/>
      <c r="G78" s="214"/>
      <c r="M78" s="208" t="s">
        <v>182</v>
      </c>
      <c r="O78" s="195"/>
    </row>
    <row r="79" spans="1:104">
      <c r="A79" s="203"/>
      <c r="B79" s="209"/>
      <c r="C79" s="210" t="s">
        <v>183</v>
      </c>
      <c r="D79" s="211"/>
      <c r="E79" s="212">
        <v>10</v>
      </c>
      <c r="F79" s="213"/>
      <c r="G79" s="214"/>
      <c r="M79" s="208" t="s">
        <v>183</v>
      </c>
      <c r="O79" s="195"/>
    </row>
    <row r="80" spans="1:104">
      <c r="A80" s="203"/>
      <c r="B80" s="209"/>
      <c r="C80" s="210" t="s">
        <v>184</v>
      </c>
      <c r="D80" s="211"/>
      <c r="E80" s="212">
        <v>6</v>
      </c>
      <c r="F80" s="213"/>
      <c r="G80" s="214"/>
      <c r="M80" s="208" t="s">
        <v>184</v>
      </c>
      <c r="O80" s="195"/>
    </row>
    <row r="81" spans="1:104" ht="22.5">
      <c r="A81" s="196">
        <v>24</v>
      </c>
      <c r="B81" s="197" t="s">
        <v>185</v>
      </c>
      <c r="C81" s="198" t="s">
        <v>186</v>
      </c>
      <c r="D81" s="199" t="s">
        <v>103</v>
      </c>
      <c r="E81" s="200">
        <v>60</v>
      </c>
      <c r="F81" s="200">
        <v>0</v>
      </c>
      <c r="G81" s="201">
        <f>E81*F81</f>
        <v>0</v>
      </c>
      <c r="O81" s="195">
        <v>2</v>
      </c>
      <c r="AA81" s="167">
        <v>1</v>
      </c>
      <c r="AB81" s="167">
        <v>9</v>
      </c>
      <c r="AC81" s="167">
        <v>9</v>
      </c>
      <c r="AZ81" s="167">
        <v>4</v>
      </c>
      <c r="BA81" s="167">
        <f>IF(AZ81=1,G81,0)</f>
        <v>0</v>
      </c>
      <c r="BB81" s="167">
        <f>IF(AZ81=2,G81,0)</f>
        <v>0</v>
      </c>
      <c r="BC81" s="167">
        <f>IF(AZ81=3,G81,0)</f>
        <v>0</v>
      </c>
      <c r="BD81" s="167">
        <f>IF(AZ81=4,G81,0)</f>
        <v>0</v>
      </c>
      <c r="BE81" s="167">
        <f>IF(AZ81=5,G81,0)</f>
        <v>0</v>
      </c>
      <c r="CA81" s="202">
        <v>1</v>
      </c>
      <c r="CB81" s="202">
        <v>9</v>
      </c>
      <c r="CZ81" s="167">
        <v>1.7000000000000001E-4</v>
      </c>
    </row>
    <row r="82" spans="1:104">
      <c r="A82" s="203"/>
      <c r="B82" s="204"/>
      <c r="C82" s="205" t="s">
        <v>187</v>
      </c>
      <c r="D82" s="206"/>
      <c r="E82" s="206"/>
      <c r="F82" s="206"/>
      <c r="G82" s="207"/>
      <c r="L82" s="208" t="s">
        <v>187</v>
      </c>
      <c r="O82" s="195">
        <v>3</v>
      </c>
    </row>
    <row r="83" spans="1:104">
      <c r="A83" s="203"/>
      <c r="B83" s="209"/>
      <c r="C83" s="210" t="s">
        <v>188</v>
      </c>
      <c r="D83" s="211"/>
      <c r="E83" s="212">
        <v>50</v>
      </c>
      <c r="F83" s="213"/>
      <c r="G83" s="214"/>
      <c r="M83" s="208" t="s">
        <v>188</v>
      </c>
      <c r="O83" s="195"/>
    </row>
    <row r="84" spans="1:104">
      <c r="A84" s="203"/>
      <c r="B84" s="209"/>
      <c r="C84" s="210" t="s">
        <v>189</v>
      </c>
      <c r="D84" s="211"/>
      <c r="E84" s="212">
        <v>10</v>
      </c>
      <c r="F84" s="213"/>
      <c r="G84" s="214"/>
      <c r="M84" s="208" t="s">
        <v>189</v>
      </c>
      <c r="O84" s="195"/>
    </row>
    <row r="85" spans="1:104" ht="22.5">
      <c r="A85" s="196">
        <v>25</v>
      </c>
      <c r="B85" s="197" t="s">
        <v>190</v>
      </c>
      <c r="C85" s="198" t="s">
        <v>191</v>
      </c>
      <c r="D85" s="199" t="s">
        <v>92</v>
      </c>
      <c r="E85" s="200">
        <v>180</v>
      </c>
      <c r="F85" s="200">
        <v>0</v>
      </c>
      <c r="G85" s="201">
        <f>E85*F85</f>
        <v>0</v>
      </c>
      <c r="O85" s="195">
        <v>2</v>
      </c>
      <c r="AA85" s="167">
        <v>1</v>
      </c>
      <c r="AB85" s="167">
        <v>9</v>
      </c>
      <c r="AC85" s="167">
        <v>9</v>
      </c>
      <c r="AZ85" s="167">
        <v>4</v>
      </c>
      <c r="BA85" s="167">
        <f>IF(AZ85=1,G85,0)</f>
        <v>0</v>
      </c>
      <c r="BB85" s="167">
        <f>IF(AZ85=2,G85,0)</f>
        <v>0</v>
      </c>
      <c r="BC85" s="167">
        <f>IF(AZ85=3,G85,0)</f>
        <v>0</v>
      </c>
      <c r="BD85" s="167">
        <f>IF(AZ85=4,G85,0)</f>
        <v>0</v>
      </c>
      <c r="BE85" s="167">
        <f>IF(AZ85=5,G85,0)</f>
        <v>0</v>
      </c>
      <c r="CA85" s="202">
        <v>1</v>
      </c>
      <c r="CB85" s="202">
        <v>9</v>
      </c>
      <c r="CZ85" s="167">
        <v>2.0000000000000002E-5</v>
      </c>
    </row>
    <row r="86" spans="1:104">
      <c r="A86" s="203"/>
      <c r="B86" s="209"/>
      <c r="C86" s="210" t="s">
        <v>192</v>
      </c>
      <c r="D86" s="211"/>
      <c r="E86" s="212">
        <v>68</v>
      </c>
      <c r="F86" s="213"/>
      <c r="G86" s="214"/>
      <c r="M86" s="208" t="s">
        <v>192</v>
      </c>
      <c r="O86" s="195"/>
    </row>
    <row r="87" spans="1:104">
      <c r="A87" s="203"/>
      <c r="B87" s="209"/>
      <c r="C87" s="210" t="s">
        <v>193</v>
      </c>
      <c r="D87" s="211"/>
      <c r="E87" s="212">
        <v>82</v>
      </c>
      <c r="F87" s="213"/>
      <c r="G87" s="214"/>
      <c r="M87" s="208" t="s">
        <v>193</v>
      </c>
      <c r="O87" s="195"/>
    </row>
    <row r="88" spans="1:104">
      <c r="A88" s="203"/>
      <c r="B88" s="209"/>
      <c r="C88" s="210" t="s">
        <v>118</v>
      </c>
      <c r="D88" s="211"/>
      <c r="E88" s="212">
        <v>30</v>
      </c>
      <c r="F88" s="213"/>
      <c r="G88" s="214"/>
      <c r="M88" s="208" t="s">
        <v>118</v>
      </c>
      <c r="O88" s="195"/>
    </row>
    <row r="89" spans="1:104" ht="22.5">
      <c r="A89" s="196">
        <v>26</v>
      </c>
      <c r="B89" s="197" t="s">
        <v>194</v>
      </c>
      <c r="C89" s="198" t="s">
        <v>195</v>
      </c>
      <c r="D89" s="199" t="s">
        <v>92</v>
      </c>
      <c r="E89" s="200">
        <v>29</v>
      </c>
      <c r="F89" s="200">
        <v>0</v>
      </c>
      <c r="G89" s="201">
        <f>E89*F89</f>
        <v>0</v>
      </c>
      <c r="O89" s="195">
        <v>2</v>
      </c>
      <c r="AA89" s="167">
        <v>1</v>
      </c>
      <c r="AB89" s="167">
        <v>9</v>
      </c>
      <c r="AC89" s="167">
        <v>9</v>
      </c>
      <c r="AZ89" s="167">
        <v>4</v>
      </c>
      <c r="BA89" s="167">
        <f>IF(AZ89=1,G89,0)</f>
        <v>0</v>
      </c>
      <c r="BB89" s="167">
        <f>IF(AZ89=2,G89,0)</f>
        <v>0</v>
      </c>
      <c r="BC89" s="167">
        <f>IF(AZ89=3,G89,0)</f>
        <v>0</v>
      </c>
      <c r="BD89" s="167">
        <f>IF(AZ89=4,G89,0)</f>
        <v>0</v>
      </c>
      <c r="BE89" s="167">
        <f>IF(AZ89=5,G89,0)</f>
        <v>0</v>
      </c>
      <c r="CA89" s="202">
        <v>1</v>
      </c>
      <c r="CB89" s="202">
        <v>9</v>
      </c>
      <c r="CZ89" s="167">
        <v>4.0000000000000003E-5</v>
      </c>
    </row>
    <row r="90" spans="1:104">
      <c r="A90" s="203"/>
      <c r="B90" s="209"/>
      <c r="C90" s="210" t="s">
        <v>196</v>
      </c>
      <c r="D90" s="211"/>
      <c r="E90" s="212">
        <v>15</v>
      </c>
      <c r="F90" s="213"/>
      <c r="G90" s="214"/>
      <c r="M90" s="208" t="s">
        <v>196</v>
      </c>
      <c r="O90" s="195"/>
    </row>
    <row r="91" spans="1:104">
      <c r="A91" s="203"/>
      <c r="B91" s="209"/>
      <c r="C91" s="210" t="s">
        <v>197</v>
      </c>
      <c r="D91" s="211"/>
      <c r="E91" s="212">
        <v>14</v>
      </c>
      <c r="F91" s="213"/>
      <c r="G91" s="214"/>
      <c r="M91" s="208" t="s">
        <v>197</v>
      </c>
      <c r="O91" s="195"/>
    </row>
    <row r="92" spans="1:104" ht="22.5">
      <c r="A92" s="196">
        <v>27</v>
      </c>
      <c r="B92" s="197" t="s">
        <v>198</v>
      </c>
      <c r="C92" s="198" t="s">
        <v>199</v>
      </c>
      <c r="D92" s="199" t="s">
        <v>92</v>
      </c>
      <c r="E92" s="200">
        <v>8</v>
      </c>
      <c r="F92" s="200">
        <v>0</v>
      </c>
      <c r="G92" s="201">
        <f>E92*F92</f>
        <v>0</v>
      </c>
      <c r="O92" s="195">
        <v>2</v>
      </c>
      <c r="AA92" s="167">
        <v>1</v>
      </c>
      <c r="AB92" s="167">
        <v>9</v>
      </c>
      <c r="AC92" s="167">
        <v>9</v>
      </c>
      <c r="AZ92" s="167">
        <v>4</v>
      </c>
      <c r="BA92" s="167">
        <f>IF(AZ92=1,G92,0)</f>
        <v>0</v>
      </c>
      <c r="BB92" s="167">
        <f>IF(AZ92=2,G92,0)</f>
        <v>0</v>
      </c>
      <c r="BC92" s="167">
        <f>IF(AZ92=3,G92,0)</f>
        <v>0</v>
      </c>
      <c r="BD92" s="167">
        <f>IF(AZ92=4,G92,0)</f>
        <v>0</v>
      </c>
      <c r="BE92" s="167">
        <f>IF(AZ92=5,G92,0)</f>
        <v>0</v>
      </c>
      <c r="CA92" s="202">
        <v>1</v>
      </c>
      <c r="CB92" s="202">
        <v>9</v>
      </c>
      <c r="CZ92" s="167">
        <v>3.0000000000000001E-5</v>
      </c>
    </row>
    <row r="93" spans="1:104">
      <c r="A93" s="203"/>
      <c r="B93" s="204"/>
      <c r="C93" s="205" t="s">
        <v>200</v>
      </c>
      <c r="D93" s="206"/>
      <c r="E93" s="206"/>
      <c r="F93" s="206"/>
      <c r="G93" s="207"/>
      <c r="L93" s="208" t="s">
        <v>200</v>
      </c>
      <c r="O93" s="195">
        <v>3</v>
      </c>
    </row>
    <row r="94" spans="1:104" ht="22.5">
      <c r="A94" s="196">
        <v>28</v>
      </c>
      <c r="B94" s="197" t="s">
        <v>201</v>
      </c>
      <c r="C94" s="198" t="s">
        <v>202</v>
      </c>
      <c r="D94" s="199" t="s">
        <v>92</v>
      </c>
      <c r="E94" s="200">
        <v>10</v>
      </c>
      <c r="F94" s="200">
        <v>0</v>
      </c>
      <c r="G94" s="201">
        <f>E94*F94</f>
        <v>0</v>
      </c>
      <c r="O94" s="195">
        <v>2</v>
      </c>
      <c r="AA94" s="167">
        <v>1</v>
      </c>
      <c r="AB94" s="167">
        <v>9</v>
      </c>
      <c r="AC94" s="167">
        <v>9</v>
      </c>
      <c r="AZ94" s="167">
        <v>4</v>
      </c>
      <c r="BA94" s="167">
        <f>IF(AZ94=1,G94,0)</f>
        <v>0</v>
      </c>
      <c r="BB94" s="167">
        <f>IF(AZ94=2,G94,0)</f>
        <v>0</v>
      </c>
      <c r="BC94" s="167">
        <f>IF(AZ94=3,G94,0)</f>
        <v>0</v>
      </c>
      <c r="BD94" s="167">
        <f>IF(AZ94=4,G94,0)</f>
        <v>0</v>
      </c>
      <c r="BE94" s="167">
        <f>IF(AZ94=5,G94,0)</f>
        <v>0</v>
      </c>
      <c r="CA94" s="202">
        <v>1</v>
      </c>
      <c r="CB94" s="202">
        <v>9</v>
      </c>
      <c r="CZ94" s="167">
        <v>3.2000000000000003E-4</v>
      </c>
    </row>
    <row r="95" spans="1:104">
      <c r="A95" s="203"/>
      <c r="B95" s="204"/>
      <c r="C95" s="205" t="s">
        <v>203</v>
      </c>
      <c r="D95" s="206"/>
      <c r="E95" s="206"/>
      <c r="F95" s="206"/>
      <c r="G95" s="207"/>
      <c r="L95" s="208" t="s">
        <v>203</v>
      </c>
      <c r="O95" s="195">
        <v>3</v>
      </c>
    </row>
    <row r="96" spans="1:104">
      <c r="A96" s="196">
        <v>29</v>
      </c>
      <c r="B96" s="197" t="s">
        <v>204</v>
      </c>
      <c r="C96" s="198" t="s">
        <v>205</v>
      </c>
      <c r="D96" s="199" t="s">
        <v>103</v>
      </c>
      <c r="E96" s="200">
        <v>32</v>
      </c>
      <c r="F96" s="200">
        <v>0</v>
      </c>
      <c r="G96" s="201">
        <f>E96*F96</f>
        <v>0</v>
      </c>
      <c r="O96" s="195">
        <v>2</v>
      </c>
      <c r="AA96" s="167">
        <v>1</v>
      </c>
      <c r="AB96" s="167">
        <v>9</v>
      </c>
      <c r="AC96" s="167">
        <v>9</v>
      </c>
      <c r="AZ96" s="167">
        <v>4</v>
      </c>
      <c r="BA96" s="167">
        <f>IF(AZ96=1,G96,0)</f>
        <v>0</v>
      </c>
      <c r="BB96" s="167">
        <f>IF(AZ96=2,G96,0)</f>
        <v>0</v>
      </c>
      <c r="BC96" s="167">
        <f>IF(AZ96=3,G96,0)</f>
        <v>0</v>
      </c>
      <c r="BD96" s="167">
        <f>IF(AZ96=4,G96,0)</f>
        <v>0</v>
      </c>
      <c r="BE96" s="167">
        <f>IF(AZ96=5,G96,0)</f>
        <v>0</v>
      </c>
      <c r="CA96" s="202">
        <v>1</v>
      </c>
      <c r="CB96" s="202">
        <v>9</v>
      </c>
      <c r="CZ96" s="167">
        <v>0</v>
      </c>
    </row>
    <row r="97" spans="1:104">
      <c r="A97" s="203"/>
      <c r="B97" s="209"/>
      <c r="C97" s="210" t="s">
        <v>206</v>
      </c>
      <c r="D97" s="211"/>
      <c r="E97" s="212">
        <v>22</v>
      </c>
      <c r="F97" s="213"/>
      <c r="G97" s="214"/>
      <c r="M97" s="208" t="s">
        <v>206</v>
      </c>
      <c r="O97" s="195"/>
    </row>
    <row r="98" spans="1:104">
      <c r="A98" s="203"/>
      <c r="B98" s="209"/>
      <c r="C98" s="210" t="s">
        <v>207</v>
      </c>
      <c r="D98" s="211"/>
      <c r="E98" s="212">
        <v>10</v>
      </c>
      <c r="F98" s="213"/>
      <c r="G98" s="214"/>
      <c r="M98" s="208" t="s">
        <v>207</v>
      </c>
      <c r="O98" s="195"/>
    </row>
    <row r="99" spans="1:104">
      <c r="A99" s="196">
        <v>30</v>
      </c>
      <c r="B99" s="197" t="s">
        <v>208</v>
      </c>
      <c r="C99" s="198" t="s">
        <v>209</v>
      </c>
      <c r="D99" s="199" t="s">
        <v>92</v>
      </c>
      <c r="E99" s="200">
        <v>105</v>
      </c>
      <c r="F99" s="200">
        <v>0</v>
      </c>
      <c r="G99" s="201">
        <f>E99*F99</f>
        <v>0</v>
      </c>
      <c r="O99" s="195">
        <v>2</v>
      </c>
      <c r="AA99" s="167">
        <v>1</v>
      </c>
      <c r="AB99" s="167">
        <v>9</v>
      </c>
      <c r="AC99" s="167">
        <v>9</v>
      </c>
      <c r="AZ99" s="167">
        <v>4</v>
      </c>
      <c r="BA99" s="167">
        <f>IF(AZ99=1,G99,0)</f>
        <v>0</v>
      </c>
      <c r="BB99" s="167">
        <f>IF(AZ99=2,G99,0)</f>
        <v>0</v>
      </c>
      <c r="BC99" s="167">
        <f>IF(AZ99=3,G99,0)</f>
        <v>0</v>
      </c>
      <c r="BD99" s="167">
        <f>IF(AZ99=4,G99,0)</f>
        <v>0</v>
      </c>
      <c r="BE99" s="167">
        <f>IF(AZ99=5,G99,0)</f>
        <v>0</v>
      </c>
      <c r="CA99" s="202">
        <v>1</v>
      </c>
      <c r="CB99" s="202">
        <v>9</v>
      </c>
      <c r="CZ99" s="167">
        <v>0</v>
      </c>
    </row>
    <row r="100" spans="1:104">
      <c r="A100" s="203"/>
      <c r="B100" s="209"/>
      <c r="C100" s="210" t="s">
        <v>210</v>
      </c>
      <c r="D100" s="211"/>
      <c r="E100" s="212">
        <v>66</v>
      </c>
      <c r="F100" s="213"/>
      <c r="G100" s="214"/>
      <c r="M100" s="208" t="s">
        <v>210</v>
      </c>
      <c r="O100" s="195"/>
    </row>
    <row r="101" spans="1:104">
      <c r="A101" s="203"/>
      <c r="B101" s="209"/>
      <c r="C101" s="210" t="s">
        <v>211</v>
      </c>
      <c r="D101" s="211"/>
      <c r="E101" s="212">
        <v>39</v>
      </c>
      <c r="F101" s="213"/>
      <c r="G101" s="214"/>
      <c r="M101" s="208" t="s">
        <v>211</v>
      </c>
      <c r="O101" s="195"/>
    </row>
    <row r="102" spans="1:104">
      <c r="A102" s="196">
        <v>31</v>
      </c>
      <c r="B102" s="197" t="s">
        <v>212</v>
      </c>
      <c r="C102" s="198" t="s">
        <v>213</v>
      </c>
      <c r="D102" s="199" t="s">
        <v>92</v>
      </c>
      <c r="E102" s="200">
        <v>95</v>
      </c>
      <c r="F102" s="200">
        <v>0</v>
      </c>
      <c r="G102" s="201">
        <f>E102*F102</f>
        <v>0</v>
      </c>
      <c r="O102" s="195">
        <v>2</v>
      </c>
      <c r="AA102" s="167">
        <v>1</v>
      </c>
      <c r="AB102" s="167">
        <v>9</v>
      </c>
      <c r="AC102" s="167">
        <v>9</v>
      </c>
      <c r="AZ102" s="167">
        <v>4</v>
      </c>
      <c r="BA102" s="167">
        <f>IF(AZ102=1,G102,0)</f>
        <v>0</v>
      </c>
      <c r="BB102" s="167">
        <f>IF(AZ102=2,G102,0)</f>
        <v>0</v>
      </c>
      <c r="BC102" s="167">
        <f>IF(AZ102=3,G102,0)</f>
        <v>0</v>
      </c>
      <c r="BD102" s="167">
        <f>IF(AZ102=4,G102,0)</f>
        <v>0</v>
      </c>
      <c r="BE102" s="167">
        <f>IF(AZ102=5,G102,0)</f>
        <v>0</v>
      </c>
      <c r="CA102" s="202">
        <v>1</v>
      </c>
      <c r="CB102" s="202">
        <v>9</v>
      </c>
      <c r="CZ102" s="167">
        <v>0</v>
      </c>
    </row>
    <row r="103" spans="1:104">
      <c r="A103" s="203"/>
      <c r="B103" s="209"/>
      <c r="C103" s="210" t="s">
        <v>214</v>
      </c>
      <c r="D103" s="211"/>
      <c r="E103" s="212">
        <v>45</v>
      </c>
      <c r="F103" s="213"/>
      <c r="G103" s="214"/>
      <c r="M103" s="208" t="s">
        <v>214</v>
      </c>
      <c r="O103" s="195"/>
    </row>
    <row r="104" spans="1:104">
      <c r="A104" s="203"/>
      <c r="B104" s="209"/>
      <c r="C104" s="210" t="s">
        <v>215</v>
      </c>
      <c r="D104" s="211"/>
      <c r="E104" s="212">
        <v>40</v>
      </c>
      <c r="F104" s="213"/>
      <c r="G104" s="214"/>
      <c r="M104" s="208" t="s">
        <v>215</v>
      </c>
      <c r="O104" s="195"/>
    </row>
    <row r="105" spans="1:104">
      <c r="A105" s="203"/>
      <c r="B105" s="209"/>
      <c r="C105" s="210" t="s">
        <v>216</v>
      </c>
      <c r="D105" s="211"/>
      <c r="E105" s="212">
        <v>10</v>
      </c>
      <c r="F105" s="213"/>
      <c r="G105" s="214"/>
      <c r="M105" s="208" t="s">
        <v>216</v>
      </c>
      <c r="O105" s="195"/>
    </row>
    <row r="106" spans="1:104">
      <c r="A106" s="196">
        <v>32</v>
      </c>
      <c r="B106" s="197" t="s">
        <v>217</v>
      </c>
      <c r="C106" s="198" t="s">
        <v>218</v>
      </c>
      <c r="D106" s="199" t="s">
        <v>92</v>
      </c>
      <c r="E106" s="200">
        <v>31</v>
      </c>
      <c r="F106" s="200">
        <v>0</v>
      </c>
      <c r="G106" s="201">
        <f>E106*F106</f>
        <v>0</v>
      </c>
      <c r="O106" s="195">
        <v>2</v>
      </c>
      <c r="AA106" s="167">
        <v>1</v>
      </c>
      <c r="AB106" s="167">
        <v>9</v>
      </c>
      <c r="AC106" s="167">
        <v>9</v>
      </c>
      <c r="AZ106" s="167">
        <v>4</v>
      </c>
      <c r="BA106" s="167">
        <f>IF(AZ106=1,G106,0)</f>
        <v>0</v>
      </c>
      <c r="BB106" s="167">
        <f>IF(AZ106=2,G106,0)</f>
        <v>0</v>
      </c>
      <c r="BC106" s="167">
        <f>IF(AZ106=3,G106,0)</f>
        <v>0</v>
      </c>
      <c r="BD106" s="167">
        <f>IF(AZ106=4,G106,0)</f>
        <v>0</v>
      </c>
      <c r="BE106" s="167">
        <f>IF(AZ106=5,G106,0)</f>
        <v>0</v>
      </c>
      <c r="CA106" s="202">
        <v>1</v>
      </c>
      <c r="CB106" s="202">
        <v>9</v>
      </c>
      <c r="CZ106" s="167">
        <v>0</v>
      </c>
    </row>
    <row r="107" spans="1:104">
      <c r="A107" s="203"/>
      <c r="B107" s="209"/>
      <c r="C107" s="210" t="s">
        <v>219</v>
      </c>
      <c r="D107" s="211"/>
      <c r="E107" s="212">
        <v>20</v>
      </c>
      <c r="F107" s="213"/>
      <c r="G107" s="214"/>
      <c r="M107" s="208" t="s">
        <v>219</v>
      </c>
      <c r="O107" s="195"/>
    </row>
    <row r="108" spans="1:104">
      <c r="A108" s="203"/>
      <c r="B108" s="209"/>
      <c r="C108" s="210" t="s">
        <v>220</v>
      </c>
      <c r="D108" s="211"/>
      <c r="E108" s="212">
        <v>5</v>
      </c>
      <c r="F108" s="213"/>
      <c r="G108" s="214"/>
      <c r="M108" s="208" t="s">
        <v>220</v>
      </c>
      <c r="O108" s="195"/>
    </row>
    <row r="109" spans="1:104">
      <c r="A109" s="203"/>
      <c r="B109" s="209"/>
      <c r="C109" s="210" t="s">
        <v>221</v>
      </c>
      <c r="D109" s="211"/>
      <c r="E109" s="212">
        <v>6</v>
      </c>
      <c r="F109" s="213"/>
      <c r="G109" s="214"/>
      <c r="M109" s="208" t="s">
        <v>221</v>
      </c>
      <c r="O109" s="195"/>
    </row>
    <row r="110" spans="1:104">
      <c r="A110" s="196">
        <v>33</v>
      </c>
      <c r="B110" s="197" t="s">
        <v>222</v>
      </c>
      <c r="C110" s="198" t="s">
        <v>223</v>
      </c>
      <c r="D110" s="199" t="s">
        <v>92</v>
      </c>
      <c r="E110" s="200">
        <v>10</v>
      </c>
      <c r="F110" s="200">
        <v>0</v>
      </c>
      <c r="G110" s="201">
        <f>E110*F110</f>
        <v>0</v>
      </c>
      <c r="O110" s="195">
        <v>2</v>
      </c>
      <c r="AA110" s="167">
        <v>1</v>
      </c>
      <c r="AB110" s="167">
        <v>9</v>
      </c>
      <c r="AC110" s="167">
        <v>9</v>
      </c>
      <c r="AZ110" s="167">
        <v>4</v>
      </c>
      <c r="BA110" s="167">
        <f>IF(AZ110=1,G110,0)</f>
        <v>0</v>
      </c>
      <c r="BB110" s="167">
        <f>IF(AZ110=2,G110,0)</f>
        <v>0</v>
      </c>
      <c r="BC110" s="167">
        <f>IF(AZ110=3,G110,0)</f>
        <v>0</v>
      </c>
      <c r="BD110" s="167">
        <f>IF(AZ110=4,G110,0)</f>
        <v>0</v>
      </c>
      <c r="BE110" s="167">
        <f>IF(AZ110=5,G110,0)</f>
        <v>0</v>
      </c>
      <c r="CA110" s="202">
        <v>1</v>
      </c>
      <c r="CB110" s="202">
        <v>9</v>
      </c>
      <c r="CZ110" s="167">
        <v>0</v>
      </c>
    </row>
    <row r="111" spans="1:104" ht="22.5">
      <c r="A111" s="196">
        <v>34</v>
      </c>
      <c r="B111" s="197" t="s">
        <v>224</v>
      </c>
      <c r="C111" s="198" t="s">
        <v>225</v>
      </c>
      <c r="D111" s="199" t="s">
        <v>92</v>
      </c>
      <c r="E111" s="200">
        <v>23</v>
      </c>
      <c r="F111" s="200">
        <v>0</v>
      </c>
      <c r="G111" s="201">
        <f>E111*F111</f>
        <v>0</v>
      </c>
      <c r="O111" s="195">
        <v>2</v>
      </c>
      <c r="AA111" s="167">
        <v>1</v>
      </c>
      <c r="AB111" s="167">
        <v>9</v>
      </c>
      <c r="AC111" s="167">
        <v>9</v>
      </c>
      <c r="AZ111" s="167">
        <v>4</v>
      </c>
      <c r="BA111" s="167">
        <f>IF(AZ111=1,G111,0)</f>
        <v>0</v>
      </c>
      <c r="BB111" s="167">
        <f>IF(AZ111=2,G111,0)</f>
        <v>0</v>
      </c>
      <c r="BC111" s="167">
        <f>IF(AZ111=3,G111,0)</f>
        <v>0</v>
      </c>
      <c r="BD111" s="167">
        <f>IF(AZ111=4,G111,0)</f>
        <v>0</v>
      </c>
      <c r="BE111" s="167">
        <f>IF(AZ111=5,G111,0)</f>
        <v>0</v>
      </c>
      <c r="CA111" s="202">
        <v>1</v>
      </c>
      <c r="CB111" s="202">
        <v>9</v>
      </c>
      <c r="CZ111" s="167">
        <v>1.0000000000000001E-5</v>
      </c>
    </row>
    <row r="112" spans="1:104">
      <c r="A112" s="203"/>
      <c r="B112" s="204"/>
      <c r="C112" s="205" t="s">
        <v>226</v>
      </c>
      <c r="D112" s="206"/>
      <c r="E112" s="206"/>
      <c r="F112" s="206"/>
      <c r="G112" s="207"/>
      <c r="L112" s="208" t="s">
        <v>226</v>
      </c>
      <c r="O112" s="195">
        <v>3</v>
      </c>
    </row>
    <row r="113" spans="1:104">
      <c r="A113" s="203"/>
      <c r="B113" s="209"/>
      <c r="C113" s="210" t="s">
        <v>227</v>
      </c>
      <c r="D113" s="211"/>
      <c r="E113" s="212">
        <v>10</v>
      </c>
      <c r="F113" s="213"/>
      <c r="G113" s="214"/>
      <c r="M113" s="208" t="s">
        <v>227</v>
      </c>
      <c r="O113" s="195"/>
    </row>
    <row r="114" spans="1:104">
      <c r="A114" s="203"/>
      <c r="B114" s="209"/>
      <c r="C114" s="210" t="s">
        <v>228</v>
      </c>
      <c r="D114" s="211"/>
      <c r="E114" s="212">
        <v>13</v>
      </c>
      <c r="F114" s="213"/>
      <c r="G114" s="214"/>
      <c r="M114" s="208" t="s">
        <v>228</v>
      </c>
      <c r="O114" s="195"/>
    </row>
    <row r="115" spans="1:104" ht="22.5">
      <c r="A115" s="196">
        <v>35</v>
      </c>
      <c r="B115" s="197" t="s">
        <v>229</v>
      </c>
      <c r="C115" s="198" t="s">
        <v>230</v>
      </c>
      <c r="D115" s="199" t="s">
        <v>92</v>
      </c>
      <c r="E115" s="200">
        <v>5</v>
      </c>
      <c r="F115" s="200">
        <v>0</v>
      </c>
      <c r="G115" s="201">
        <f>E115*F115</f>
        <v>0</v>
      </c>
      <c r="O115" s="195">
        <v>2</v>
      </c>
      <c r="AA115" s="167">
        <v>1</v>
      </c>
      <c r="AB115" s="167">
        <v>9</v>
      </c>
      <c r="AC115" s="167">
        <v>9</v>
      </c>
      <c r="AZ115" s="167">
        <v>4</v>
      </c>
      <c r="BA115" s="167">
        <f>IF(AZ115=1,G115,0)</f>
        <v>0</v>
      </c>
      <c r="BB115" s="167">
        <f>IF(AZ115=2,G115,0)</f>
        <v>0</v>
      </c>
      <c r="BC115" s="167">
        <f>IF(AZ115=3,G115,0)</f>
        <v>0</v>
      </c>
      <c r="BD115" s="167">
        <f>IF(AZ115=4,G115,0)</f>
        <v>0</v>
      </c>
      <c r="BE115" s="167">
        <f>IF(AZ115=5,G115,0)</f>
        <v>0</v>
      </c>
      <c r="CA115" s="202">
        <v>1</v>
      </c>
      <c r="CB115" s="202">
        <v>9</v>
      </c>
      <c r="CZ115" s="167">
        <v>4.0000000000000003E-5</v>
      </c>
    </row>
    <row r="116" spans="1:104">
      <c r="A116" s="203"/>
      <c r="B116" s="204"/>
      <c r="C116" s="205" t="s">
        <v>226</v>
      </c>
      <c r="D116" s="206"/>
      <c r="E116" s="206"/>
      <c r="F116" s="206"/>
      <c r="G116" s="207"/>
      <c r="L116" s="208" t="s">
        <v>226</v>
      </c>
      <c r="O116" s="195">
        <v>3</v>
      </c>
    </row>
    <row r="117" spans="1:104">
      <c r="A117" s="203"/>
      <c r="B117" s="209"/>
      <c r="C117" s="210" t="s">
        <v>231</v>
      </c>
      <c r="D117" s="211"/>
      <c r="E117" s="212">
        <v>2</v>
      </c>
      <c r="F117" s="213"/>
      <c r="G117" s="214"/>
      <c r="M117" s="208" t="s">
        <v>231</v>
      </c>
      <c r="O117" s="195"/>
    </row>
    <row r="118" spans="1:104">
      <c r="A118" s="203"/>
      <c r="B118" s="209"/>
      <c r="C118" s="210" t="s">
        <v>232</v>
      </c>
      <c r="D118" s="211"/>
      <c r="E118" s="212">
        <v>3</v>
      </c>
      <c r="F118" s="213"/>
      <c r="G118" s="214"/>
      <c r="M118" s="208" t="s">
        <v>232</v>
      </c>
      <c r="O118" s="195"/>
    </row>
    <row r="119" spans="1:104" ht="22.5">
      <c r="A119" s="196">
        <v>36</v>
      </c>
      <c r="B119" s="197" t="s">
        <v>233</v>
      </c>
      <c r="C119" s="198" t="s">
        <v>234</v>
      </c>
      <c r="D119" s="199" t="s">
        <v>92</v>
      </c>
      <c r="E119" s="200">
        <v>17</v>
      </c>
      <c r="F119" s="200">
        <v>0</v>
      </c>
      <c r="G119" s="201">
        <f>E119*F119</f>
        <v>0</v>
      </c>
      <c r="O119" s="195">
        <v>2</v>
      </c>
      <c r="AA119" s="167">
        <v>1</v>
      </c>
      <c r="AB119" s="167">
        <v>9</v>
      </c>
      <c r="AC119" s="167">
        <v>9</v>
      </c>
      <c r="AZ119" s="167">
        <v>4</v>
      </c>
      <c r="BA119" s="167">
        <f>IF(AZ119=1,G119,0)</f>
        <v>0</v>
      </c>
      <c r="BB119" s="167">
        <f>IF(AZ119=2,G119,0)</f>
        <v>0</v>
      </c>
      <c r="BC119" s="167">
        <f>IF(AZ119=3,G119,0)</f>
        <v>0</v>
      </c>
      <c r="BD119" s="167">
        <f>IF(AZ119=4,G119,0)</f>
        <v>0</v>
      </c>
      <c r="BE119" s="167">
        <f>IF(AZ119=5,G119,0)</f>
        <v>0</v>
      </c>
      <c r="CA119" s="202">
        <v>1</v>
      </c>
      <c r="CB119" s="202">
        <v>9</v>
      </c>
      <c r="CZ119" s="167">
        <v>4.0000000000000003E-5</v>
      </c>
    </row>
    <row r="120" spans="1:104">
      <c r="A120" s="203"/>
      <c r="B120" s="204"/>
      <c r="C120" s="205" t="s">
        <v>226</v>
      </c>
      <c r="D120" s="206"/>
      <c r="E120" s="206"/>
      <c r="F120" s="206"/>
      <c r="G120" s="207"/>
      <c r="L120" s="208" t="s">
        <v>226</v>
      </c>
      <c r="O120" s="195">
        <v>3</v>
      </c>
    </row>
    <row r="121" spans="1:104">
      <c r="A121" s="203"/>
      <c r="B121" s="209"/>
      <c r="C121" s="210" t="s">
        <v>235</v>
      </c>
      <c r="D121" s="211"/>
      <c r="E121" s="212">
        <v>9</v>
      </c>
      <c r="F121" s="213"/>
      <c r="G121" s="214"/>
      <c r="M121" s="208" t="s">
        <v>235</v>
      </c>
      <c r="O121" s="195"/>
    </row>
    <row r="122" spans="1:104">
      <c r="A122" s="203"/>
      <c r="B122" s="209"/>
      <c r="C122" s="210" t="s">
        <v>236</v>
      </c>
      <c r="D122" s="211"/>
      <c r="E122" s="212">
        <v>6</v>
      </c>
      <c r="F122" s="213"/>
      <c r="G122" s="214"/>
      <c r="M122" s="208" t="s">
        <v>236</v>
      </c>
      <c r="O122" s="195"/>
    </row>
    <row r="123" spans="1:104">
      <c r="A123" s="203"/>
      <c r="B123" s="209"/>
      <c r="C123" s="210" t="s">
        <v>237</v>
      </c>
      <c r="D123" s="211"/>
      <c r="E123" s="212">
        <v>2</v>
      </c>
      <c r="F123" s="213"/>
      <c r="G123" s="214"/>
      <c r="M123" s="208" t="s">
        <v>237</v>
      </c>
      <c r="O123" s="195"/>
    </row>
    <row r="124" spans="1:104" ht="22.5">
      <c r="A124" s="196">
        <v>37</v>
      </c>
      <c r="B124" s="197" t="s">
        <v>238</v>
      </c>
      <c r="C124" s="198" t="s">
        <v>239</v>
      </c>
      <c r="D124" s="199" t="s">
        <v>92</v>
      </c>
      <c r="E124" s="200">
        <v>8</v>
      </c>
      <c r="F124" s="200">
        <v>0</v>
      </c>
      <c r="G124" s="201">
        <f>E124*F124</f>
        <v>0</v>
      </c>
      <c r="O124" s="195">
        <v>2</v>
      </c>
      <c r="AA124" s="167">
        <v>1</v>
      </c>
      <c r="AB124" s="167">
        <v>9</v>
      </c>
      <c r="AC124" s="167">
        <v>9</v>
      </c>
      <c r="AZ124" s="167">
        <v>4</v>
      </c>
      <c r="BA124" s="167">
        <f>IF(AZ124=1,G124,0)</f>
        <v>0</v>
      </c>
      <c r="BB124" s="167">
        <f>IF(AZ124=2,G124,0)</f>
        <v>0</v>
      </c>
      <c r="BC124" s="167">
        <f>IF(AZ124=3,G124,0)</f>
        <v>0</v>
      </c>
      <c r="BD124" s="167">
        <f>IF(AZ124=4,G124,0)</f>
        <v>0</v>
      </c>
      <c r="BE124" s="167">
        <f>IF(AZ124=5,G124,0)</f>
        <v>0</v>
      </c>
      <c r="CA124" s="202">
        <v>1</v>
      </c>
      <c r="CB124" s="202">
        <v>9</v>
      </c>
      <c r="CZ124" s="167">
        <v>2.5000000000000001E-4</v>
      </c>
    </row>
    <row r="125" spans="1:104">
      <c r="A125" s="203"/>
      <c r="B125" s="204"/>
      <c r="C125" s="205" t="s">
        <v>240</v>
      </c>
      <c r="D125" s="206"/>
      <c r="E125" s="206"/>
      <c r="F125" s="206"/>
      <c r="G125" s="207"/>
      <c r="L125" s="208" t="s">
        <v>240</v>
      </c>
      <c r="O125" s="195">
        <v>3</v>
      </c>
    </row>
    <row r="126" spans="1:104">
      <c r="A126" s="203"/>
      <c r="B126" s="209"/>
      <c r="C126" s="210" t="s">
        <v>241</v>
      </c>
      <c r="D126" s="211"/>
      <c r="E126" s="212">
        <v>4</v>
      </c>
      <c r="F126" s="213"/>
      <c r="G126" s="214"/>
      <c r="M126" s="208" t="s">
        <v>241</v>
      </c>
      <c r="O126" s="195"/>
    </row>
    <row r="127" spans="1:104">
      <c r="A127" s="203"/>
      <c r="B127" s="209"/>
      <c r="C127" s="210" t="s">
        <v>242</v>
      </c>
      <c r="D127" s="211"/>
      <c r="E127" s="212">
        <v>4</v>
      </c>
      <c r="F127" s="213"/>
      <c r="G127" s="214"/>
      <c r="M127" s="208" t="s">
        <v>242</v>
      </c>
      <c r="O127" s="195"/>
    </row>
    <row r="128" spans="1:104" ht="22.5">
      <c r="A128" s="196">
        <v>38</v>
      </c>
      <c r="B128" s="197" t="s">
        <v>243</v>
      </c>
      <c r="C128" s="198" t="s">
        <v>244</v>
      </c>
      <c r="D128" s="199" t="s">
        <v>92</v>
      </c>
      <c r="E128" s="200">
        <v>3</v>
      </c>
      <c r="F128" s="200">
        <v>0</v>
      </c>
      <c r="G128" s="201">
        <f>E128*F128</f>
        <v>0</v>
      </c>
      <c r="O128" s="195">
        <v>2</v>
      </c>
      <c r="AA128" s="167">
        <v>1</v>
      </c>
      <c r="AB128" s="167">
        <v>9</v>
      </c>
      <c r="AC128" s="167">
        <v>9</v>
      </c>
      <c r="AZ128" s="167">
        <v>4</v>
      </c>
      <c r="BA128" s="167">
        <f>IF(AZ128=1,G128,0)</f>
        <v>0</v>
      </c>
      <c r="BB128" s="167">
        <f>IF(AZ128=2,G128,0)</f>
        <v>0</v>
      </c>
      <c r="BC128" s="167">
        <f>IF(AZ128=3,G128,0)</f>
        <v>0</v>
      </c>
      <c r="BD128" s="167">
        <f>IF(AZ128=4,G128,0)</f>
        <v>0</v>
      </c>
      <c r="BE128" s="167">
        <f>IF(AZ128=5,G128,0)</f>
        <v>0</v>
      </c>
      <c r="CA128" s="202">
        <v>1</v>
      </c>
      <c r="CB128" s="202">
        <v>9</v>
      </c>
      <c r="CZ128" s="167">
        <v>0</v>
      </c>
    </row>
    <row r="129" spans="1:104">
      <c r="A129" s="203"/>
      <c r="B129" s="204"/>
      <c r="C129" s="205" t="s">
        <v>245</v>
      </c>
      <c r="D129" s="206"/>
      <c r="E129" s="206"/>
      <c r="F129" s="206"/>
      <c r="G129" s="207"/>
      <c r="L129" s="208" t="s">
        <v>245</v>
      </c>
      <c r="O129" s="195">
        <v>3</v>
      </c>
    </row>
    <row r="130" spans="1:104">
      <c r="A130" s="203"/>
      <c r="B130" s="209"/>
      <c r="C130" s="210" t="s">
        <v>246</v>
      </c>
      <c r="D130" s="211"/>
      <c r="E130" s="212">
        <v>1</v>
      </c>
      <c r="F130" s="213"/>
      <c r="G130" s="214"/>
      <c r="M130" s="208" t="s">
        <v>246</v>
      </c>
      <c r="O130" s="195"/>
    </row>
    <row r="131" spans="1:104">
      <c r="A131" s="203"/>
      <c r="B131" s="209"/>
      <c r="C131" s="210" t="s">
        <v>247</v>
      </c>
      <c r="D131" s="211"/>
      <c r="E131" s="212">
        <v>2</v>
      </c>
      <c r="F131" s="213"/>
      <c r="G131" s="214"/>
      <c r="M131" s="208" t="s">
        <v>247</v>
      </c>
      <c r="O131" s="195"/>
    </row>
    <row r="132" spans="1:104" ht="22.5">
      <c r="A132" s="196">
        <v>39</v>
      </c>
      <c r="B132" s="197" t="s">
        <v>248</v>
      </c>
      <c r="C132" s="198" t="s">
        <v>249</v>
      </c>
      <c r="D132" s="199" t="s">
        <v>92</v>
      </c>
      <c r="E132" s="200">
        <v>10</v>
      </c>
      <c r="F132" s="200">
        <v>0</v>
      </c>
      <c r="G132" s="201">
        <f>E132*F132</f>
        <v>0</v>
      </c>
      <c r="O132" s="195">
        <v>2</v>
      </c>
      <c r="AA132" s="167">
        <v>1</v>
      </c>
      <c r="AB132" s="167">
        <v>9</v>
      </c>
      <c r="AC132" s="167">
        <v>9</v>
      </c>
      <c r="AZ132" s="167">
        <v>4</v>
      </c>
      <c r="BA132" s="167">
        <f>IF(AZ132=1,G132,0)</f>
        <v>0</v>
      </c>
      <c r="BB132" s="167">
        <f>IF(AZ132=2,G132,0)</f>
        <v>0</v>
      </c>
      <c r="BC132" s="167">
        <f>IF(AZ132=3,G132,0)</f>
        <v>0</v>
      </c>
      <c r="BD132" s="167">
        <f>IF(AZ132=4,G132,0)</f>
        <v>0</v>
      </c>
      <c r="BE132" s="167">
        <f>IF(AZ132=5,G132,0)</f>
        <v>0</v>
      </c>
      <c r="CA132" s="202">
        <v>1</v>
      </c>
      <c r="CB132" s="202">
        <v>9</v>
      </c>
      <c r="CZ132" s="167">
        <v>4.0000000000000003E-5</v>
      </c>
    </row>
    <row r="133" spans="1:104">
      <c r="A133" s="203"/>
      <c r="B133" s="204"/>
      <c r="C133" s="205" t="s">
        <v>250</v>
      </c>
      <c r="D133" s="206"/>
      <c r="E133" s="206"/>
      <c r="F133" s="206"/>
      <c r="G133" s="207"/>
      <c r="L133" s="208" t="s">
        <v>250</v>
      </c>
      <c r="O133" s="195">
        <v>3</v>
      </c>
    </row>
    <row r="134" spans="1:104" ht="22.5">
      <c r="A134" s="196">
        <v>40</v>
      </c>
      <c r="B134" s="197" t="s">
        <v>251</v>
      </c>
      <c r="C134" s="198" t="s">
        <v>252</v>
      </c>
      <c r="D134" s="199" t="s">
        <v>92</v>
      </c>
      <c r="E134" s="200">
        <v>1</v>
      </c>
      <c r="F134" s="200">
        <v>0</v>
      </c>
      <c r="G134" s="201">
        <f>E134*F134</f>
        <v>0</v>
      </c>
      <c r="O134" s="195">
        <v>2</v>
      </c>
      <c r="AA134" s="167">
        <v>1</v>
      </c>
      <c r="AB134" s="167">
        <v>9</v>
      </c>
      <c r="AC134" s="167">
        <v>9</v>
      </c>
      <c r="AZ134" s="167">
        <v>4</v>
      </c>
      <c r="BA134" s="167">
        <f>IF(AZ134=1,G134,0)</f>
        <v>0</v>
      </c>
      <c r="BB134" s="167">
        <f>IF(AZ134=2,G134,0)</f>
        <v>0</v>
      </c>
      <c r="BC134" s="167">
        <f>IF(AZ134=3,G134,0)</f>
        <v>0</v>
      </c>
      <c r="BD134" s="167">
        <f>IF(AZ134=4,G134,0)</f>
        <v>0</v>
      </c>
      <c r="BE134" s="167">
        <f>IF(AZ134=5,G134,0)</f>
        <v>0</v>
      </c>
      <c r="CA134" s="202">
        <v>1</v>
      </c>
      <c r="CB134" s="202">
        <v>9</v>
      </c>
      <c r="CZ134" s="167">
        <v>4.0000000000000003E-5</v>
      </c>
    </row>
    <row r="135" spans="1:104" ht="22.5">
      <c r="A135" s="196">
        <v>41</v>
      </c>
      <c r="B135" s="197" t="s">
        <v>253</v>
      </c>
      <c r="C135" s="198" t="s">
        <v>254</v>
      </c>
      <c r="D135" s="199" t="s">
        <v>92</v>
      </c>
      <c r="E135" s="200">
        <v>4</v>
      </c>
      <c r="F135" s="200">
        <v>0</v>
      </c>
      <c r="G135" s="201">
        <f>E135*F135</f>
        <v>0</v>
      </c>
      <c r="O135" s="195">
        <v>2</v>
      </c>
      <c r="AA135" s="167">
        <v>1</v>
      </c>
      <c r="AB135" s="167">
        <v>9</v>
      </c>
      <c r="AC135" s="167">
        <v>9</v>
      </c>
      <c r="AZ135" s="167">
        <v>4</v>
      </c>
      <c r="BA135" s="167">
        <f>IF(AZ135=1,G135,0)</f>
        <v>0</v>
      </c>
      <c r="BB135" s="167">
        <f>IF(AZ135=2,G135,0)</f>
        <v>0</v>
      </c>
      <c r="BC135" s="167">
        <f>IF(AZ135=3,G135,0)</f>
        <v>0</v>
      </c>
      <c r="BD135" s="167">
        <f>IF(AZ135=4,G135,0)</f>
        <v>0</v>
      </c>
      <c r="BE135" s="167">
        <f>IF(AZ135=5,G135,0)</f>
        <v>0</v>
      </c>
      <c r="CA135" s="202">
        <v>1</v>
      </c>
      <c r="CB135" s="202">
        <v>9</v>
      </c>
      <c r="CZ135" s="167">
        <v>4.0000000000000003E-5</v>
      </c>
    </row>
    <row r="136" spans="1:104">
      <c r="A136" s="203"/>
      <c r="B136" s="204"/>
      <c r="C136" s="205" t="s">
        <v>250</v>
      </c>
      <c r="D136" s="206"/>
      <c r="E136" s="206"/>
      <c r="F136" s="206"/>
      <c r="G136" s="207"/>
      <c r="L136" s="208" t="s">
        <v>250</v>
      </c>
      <c r="O136" s="195">
        <v>3</v>
      </c>
    </row>
    <row r="137" spans="1:104">
      <c r="A137" s="196">
        <v>42</v>
      </c>
      <c r="B137" s="197" t="s">
        <v>255</v>
      </c>
      <c r="C137" s="198" t="s">
        <v>256</v>
      </c>
      <c r="D137" s="199" t="s">
        <v>92</v>
      </c>
      <c r="E137" s="200">
        <v>1</v>
      </c>
      <c r="F137" s="200">
        <v>0</v>
      </c>
      <c r="G137" s="201">
        <f>E137*F137</f>
        <v>0</v>
      </c>
      <c r="O137" s="195">
        <v>2</v>
      </c>
      <c r="AA137" s="167">
        <v>1</v>
      </c>
      <c r="AB137" s="167">
        <v>9</v>
      </c>
      <c r="AC137" s="167">
        <v>9</v>
      </c>
      <c r="AZ137" s="167">
        <v>4</v>
      </c>
      <c r="BA137" s="167">
        <f>IF(AZ137=1,G137,0)</f>
        <v>0</v>
      </c>
      <c r="BB137" s="167">
        <f>IF(AZ137=2,G137,0)</f>
        <v>0</v>
      </c>
      <c r="BC137" s="167">
        <f>IF(AZ137=3,G137,0)</f>
        <v>0</v>
      </c>
      <c r="BD137" s="167">
        <f>IF(AZ137=4,G137,0)</f>
        <v>0</v>
      </c>
      <c r="BE137" s="167">
        <f>IF(AZ137=5,G137,0)</f>
        <v>0</v>
      </c>
      <c r="CA137" s="202">
        <v>1</v>
      </c>
      <c r="CB137" s="202">
        <v>9</v>
      </c>
      <c r="CZ137" s="167">
        <v>4.0000000000000003E-5</v>
      </c>
    </row>
    <row r="138" spans="1:104">
      <c r="A138" s="196">
        <v>43</v>
      </c>
      <c r="B138" s="197" t="s">
        <v>257</v>
      </c>
      <c r="C138" s="198" t="s">
        <v>258</v>
      </c>
      <c r="D138" s="199" t="s">
        <v>92</v>
      </c>
      <c r="E138" s="200">
        <v>8</v>
      </c>
      <c r="F138" s="200">
        <v>0</v>
      </c>
      <c r="G138" s="201">
        <f>E138*F138</f>
        <v>0</v>
      </c>
      <c r="O138" s="195">
        <v>2</v>
      </c>
      <c r="AA138" s="167">
        <v>1</v>
      </c>
      <c r="AB138" s="167">
        <v>9</v>
      </c>
      <c r="AC138" s="167">
        <v>9</v>
      </c>
      <c r="AZ138" s="167">
        <v>4</v>
      </c>
      <c r="BA138" s="167">
        <f>IF(AZ138=1,G138,0)</f>
        <v>0</v>
      </c>
      <c r="BB138" s="167">
        <f>IF(AZ138=2,G138,0)</f>
        <v>0</v>
      </c>
      <c r="BC138" s="167">
        <f>IF(AZ138=3,G138,0)</f>
        <v>0</v>
      </c>
      <c r="BD138" s="167">
        <f>IF(AZ138=4,G138,0)</f>
        <v>0</v>
      </c>
      <c r="BE138" s="167">
        <f>IF(AZ138=5,G138,0)</f>
        <v>0</v>
      </c>
      <c r="CA138" s="202">
        <v>1</v>
      </c>
      <c r="CB138" s="202">
        <v>9</v>
      </c>
      <c r="CZ138" s="167">
        <v>0</v>
      </c>
    </row>
    <row r="139" spans="1:104">
      <c r="A139" s="203"/>
      <c r="B139" s="209"/>
      <c r="C139" s="210" t="s">
        <v>259</v>
      </c>
      <c r="D139" s="211"/>
      <c r="E139" s="212">
        <v>3</v>
      </c>
      <c r="F139" s="213"/>
      <c r="G139" s="214"/>
      <c r="M139" s="208" t="s">
        <v>259</v>
      </c>
      <c r="O139" s="195"/>
    </row>
    <row r="140" spans="1:104">
      <c r="A140" s="203"/>
      <c r="B140" s="209"/>
      <c r="C140" s="210" t="s">
        <v>260</v>
      </c>
      <c r="D140" s="211"/>
      <c r="E140" s="212">
        <v>5</v>
      </c>
      <c r="F140" s="213"/>
      <c r="G140" s="214"/>
      <c r="M140" s="208" t="s">
        <v>260</v>
      </c>
      <c r="O140" s="195"/>
    </row>
    <row r="141" spans="1:104">
      <c r="A141" s="196">
        <v>44</v>
      </c>
      <c r="B141" s="197" t="s">
        <v>261</v>
      </c>
      <c r="C141" s="198" t="s">
        <v>262</v>
      </c>
      <c r="D141" s="199" t="s">
        <v>92</v>
      </c>
      <c r="E141" s="200">
        <v>1</v>
      </c>
      <c r="F141" s="200">
        <v>0</v>
      </c>
      <c r="G141" s="201">
        <f>E141*F141</f>
        <v>0</v>
      </c>
      <c r="O141" s="195">
        <v>2</v>
      </c>
      <c r="AA141" s="167">
        <v>1</v>
      </c>
      <c r="AB141" s="167">
        <v>9</v>
      </c>
      <c r="AC141" s="167">
        <v>9</v>
      </c>
      <c r="AZ141" s="167">
        <v>4</v>
      </c>
      <c r="BA141" s="167">
        <f>IF(AZ141=1,G141,0)</f>
        <v>0</v>
      </c>
      <c r="BB141" s="167">
        <f>IF(AZ141=2,G141,0)</f>
        <v>0</v>
      </c>
      <c r="BC141" s="167">
        <f>IF(AZ141=3,G141,0)</f>
        <v>0</v>
      </c>
      <c r="BD141" s="167">
        <f>IF(AZ141=4,G141,0)</f>
        <v>0</v>
      </c>
      <c r="BE141" s="167">
        <f>IF(AZ141=5,G141,0)</f>
        <v>0</v>
      </c>
      <c r="CA141" s="202">
        <v>1</v>
      </c>
      <c r="CB141" s="202">
        <v>9</v>
      </c>
      <c r="CZ141" s="167">
        <v>0</v>
      </c>
    </row>
    <row r="142" spans="1:104">
      <c r="A142" s="203"/>
      <c r="B142" s="204"/>
      <c r="C142" s="205" t="s">
        <v>263</v>
      </c>
      <c r="D142" s="206"/>
      <c r="E142" s="206"/>
      <c r="F142" s="206"/>
      <c r="G142" s="207"/>
      <c r="L142" s="208" t="s">
        <v>263</v>
      </c>
      <c r="O142" s="195">
        <v>3</v>
      </c>
    </row>
    <row r="143" spans="1:104" ht="22.5">
      <c r="A143" s="196">
        <v>45</v>
      </c>
      <c r="B143" s="197" t="s">
        <v>264</v>
      </c>
      <c r="C143" s="198" t="s">
        <v>265</v>
      </c>
      <c r="D143" s="199" t="s">
        <v>92</v>
      </c>
      <c r="E143" s="200">
        <v>6</v>
      </c>
      <c r="F143" s="200">
        <v>0</v>
      </c>
      <c r="G143" s="201">
        <f>E143*F143</f>
        <v>0</v>
      </c>
      <c r="O143" s="195">
        <v>2</v>
      </c>
      <c r="AA143" s="167">
        <v>1</v>
      </c>
      <c r="AB143" s="167">
        <v>9</v>
      </c>
      <c r="AC143" s="167">
        <v>9</v>
      </c>
      <c r="AZ143" s="167">
        <v>4</v>
      </c>
      <c r="BA143" s="167">
        <f>IF(AZ143=1,G143,0)</f>
        <v>0</v>
      </c>
      <c r="BB143" s="167">
        <f>IF(AZ143=2,G143,0)</f>
        <v>0</v>
      </c>
      <c r="BC143" s="167">
        <f>IF(AZ143=3,G143,0)</f>
        <v>0</v>
      </c>
      <c r="BD143" s="167">
        <f>IF(AZ143=4,G143,0)</f>
        <v>0</v>
      </c>
      <c r="BE143" s="167">
        <f>IF(AZ143=5,G143,0)</f>
        <v>0</v>
      </c>
      <c r="CA143" s="202">
        <v>1</v>
      </c>
      <c r="CB143" s="202">
        <v>9</v>
      </c>
      <c r="CZ143" s="167">
        <v>0</v>
      </c>
    </row>
    <row r="144" spans="1:104">
      <c r="A144" s="203"/>
      <c r="B144" s="209"/>
      <c r="C144" s="210" t="s">
        <v>259</v>
      </c>
      <c r="D144" s="211"/>
      <c r="E144" s="212">
        <v>3</v>
      </c>
      <c r="F144" s="213"/>
      <c r="G144" s="214"/>
      <c r="M144" s="208" t="s">
        <v>259</v>
      </c>
      <c r="O144" s="195"/>
    </row>
    <row r="145" spans="1:104">
      <c r="A145" s="203"/>
      <c r="B145" s="209"/>
      <c r="C145" s="210" t="s">
        <v>232</v>
      </c>
      <c r="D145" s="211"/>
      <c r="E145" s="212">
        <v>3</v>
      </c>
      <c r="F145" s="213"/>
      <c r="G145" s="214"/>
      <c r="M145" s="208" t="s">
        <v>232</v>
      </c>
      <c r="O145" s="195"/>
    </row>
    <row r="146" spans="1:104" ht="22.5">
      <c r="A146" s="196">
        <v>46</v>
      </c>
      <c r="B146" s="197" t="s">
        <v>266</v>
      </c>
      <c r="C146" s="198" t="s">
        <v>267</v>
      </c>
      <c r="D146" s="199" t="s">
        <v>92</v>
      </c>
      <c r="E146" s="200">
        <v>45</v>
      </c>
      <c r="F146" s="200">
        <v>0</v>
      </c>
      <c r="G146" s="201">
        <f>E146*F146</f>
        <v>0</v>
      </c>
      <c r="O146" s="195">
        <v>2</v>
      </c>
      <c r="AA146" s="167">
        <v>1</v>
      </c>
      <c r="AB146" s="167">
        <v>9</v>
      </c>
      <c r="AC146" s="167">
        <v>9</v>
      </c>
      <c r="AZ146" s="167">
        <v>4</v>
      </c>
      <c r="BA146" s="167">
        <f>IF(AZ146=1,G146,0)</f>
        <v>0</v>
      </c>
      <c r="BB146" s="167">
        <f>IF(AZ146=2,G146,0)</f>
        <v>0</v>
      </c>
      <c r="BC146" s="167">
        <f>IF(AZ146=3,G146,0)</f>
        <v>0</v>
      </c>
      <c r="BD146" s="167">
        <f>IF(AZ146=4,G146,0)</f>
        <v>0</v>
      </c>
      <c r="BE146" s="167">
        <f>IF(AZ146=5,G146,0)</f>
        <v>0</v>
      </c>
      <c r="CA146" s="202">
        <v>1</v>
      </c>
      <c r="CB146" s="202">
        <v>9</v>
      </c>
      <c r="CZ146" s="167">
        <v>9.0000000000000006E-5</v>
      </c>
    </row>
    <row r="147" spans="1:104">
      <c r="A147" s="203"/>
      <c r="B147" s="209"/>
      <c r="C147" s="210" t="s">
        <v>268</v>
      </c>
      <c r="D147" s="211"/>
      <c r="E147" s="212">
        <v>28</v>
      </c>
      <c r="F147" s="213"/>
      <c r="G147" s="214"/>
      <c r="M147" s="208" t="s">
        <v>268</v>
      </c>
      <c r="O147" s="195"/>
    </row>
    <row r="148" spans="1:104">
      <c r="A148" s="203"/>
      <c r="B148" s="209"/>
      <c r="C148" s="210" t="s">
        <v>269</v>
      </c>
      <c r="D148" s="211"/>
      <c r="E148" s="212">
        <v>17</v>
      </c>
      <c r="F148" s="213"/>
      <c r="G148" s="214"/>
      <c r="M148" s="208" t="s">
        <v>269</v>
      </c>
      <c r="O148" s="195"/>
    </row>
    <row r="149" spans="1:104" ht="22.5">
      <c r="A149" s="196">
        <v>47</v>
      </c>
      <c r="B149" s="197" t="s">
        <v>270</v>
      </c>
      <c r="C149" s="198" t="s">
        <v>271</v>
      </c>
      <c r="D149" s="199" t="s">
        <v>92</v>
      </c>
      <c r="E149" s="200">
        <v>39</v>
      </c>
      <c r="F149" s="200">
        <v>0</v>
      </c>
      <c r="G149" s="201">
        <f>E149*F149</f>
        <v>0</v>
      </c>
      <c r="O149" s="195">
        <v>2</v>
      </c>
      <c r="AA149" s="167">
        <v>1</v>
      </c>
      <c r="AB149" s="167">
        <v>9</v>
      </c>
      <c r="AC149" s="167">
        <v>9</v>
      </c>
      <c r="AZ149" s="167">
        <v>4</v>
      </c>
      <c r="BA149" s="167">
        <f>IF(AZ149=1,G149,0)</f>
        <v>0</v>
      </c>
      <c r="BB149" s="167">
        <f>IF(AZ149=2,G149,0)</f>
        <v>0</v>
      </c>
      <c r="BC149" s="167">
        <f>IF(AZ149=3,G149,0)</f>
        <v>0</v>
      </c>
      <c r="BD149" s="167">
        <f>IF(AZ149=4,G149,0)</f>
        <v>0</v>
      </c>
      <c r="BE149" s="167">
        <f>IF(AZ149=5,G149,0)</f>
        <v>0</v>
      </c>
      <c r="CA149" s="202">
        <v>1</v>
      </c>
      <c r="CB149" s="202">
        <v>9</v>
      </c>
      <c r="CZ149" s="167">
        <v>4.0000000000000003E-5</v>
      </c>
    </row>
    <row r="150" spans="1:104">
      <c r="A150" s="203"/>
      <c r="B150" s="209"/>
      <c r="C150" s="210" t="s">
        <v>272</v>
      </c>
      <c r="D150" s="211"/>
      <c r="E150" s="212">
        <v>1</v>
      </c>
      <c r="F150" s="213"/>
      <c r="G150" s="214"/>
      <c r="M150" s="208" t="s">
        <v>272</v>
      </c>
      <c r="O150" s="195"/>
    </row>
    <row r="151" spans="1:104">
      <c r="A151" s="203"/>
      <c r="B151" s="209"/>
      <c r="C151" s="210" t="s">
        <v>273</v>
      </c>
      <c r="D151" s="211"/>
      <c r="E151" s="212">
        <v>38</v>
      </c>
      <c r="F151" s="213"/>
      <c r="G151" s="214"/>
      <c r="M151" s="208" t="s">
        <v>273</v>
      </c>
      <c r="O151" s="195"/>
    </row>
    <row r="152" spans="1:104" ht="22.5">
      <c r="A152" s="196">
        <v>48</v>
      </c>
      <c r="B152" s="197" t="s">
        <v>274</v>
      </c>
      <c r="C152" s="198" t="s">
        <v>275</v>
      </c>
      <c r="D152" s="199" t="s">
        <v>92</v>
      </c>
      <c r="E152" s="200">
        <v>27</v>
      </c>
      <c r="F152" s="200">
        <v>0</v>
      </c>
      <c r="G152" s="201">
        <f>E152*F152</f>
        <v>0</v>
      </c>
      <c r="O152" s="195">
        <v>2</v>
      </c>
      <c r="AA152" s="167">
        <v>1</v>
      </c>
      <c r="AB152" s="167">
        <v>9</v>
      </c>
      <c r="AC152" s="167">
        <v>9</v>
      </c>
      <c r="AZ152" s="167">
        <v>4</v>
      </c>
      <c r="BA152" s="167">
        <f>IF(AZ152=1,G152,0)</f>
        <v>0</v>
      </c>
      <c r="BB152" s="167">
        <f>IF(AZ152=2,G152,0)</f>
        <v>0</v>
      </c>
      <c r="BC152" s="167">
        <f>IF(AZ152=3,G152,0)</f>
        <v>0</v>
      </c>
      <c r="BD152" s="167">
        <f>IF(AZ152=4,G152,0)</f>
        <v>0</v>
      </c>
      <c r="BE152" s="167">
        <f>IF(AZ152=5,G152,0)</f>
        <v>0</v>
      </c>
      <c r="CA152" s="202">
        <v>1</v>
      </c>
      <c r="CB152" s="202">
        <v>9</v>
      </c>
      <c r="CZ152" s="167">
        <v>1.8000000000000001E-4</v>
      </c>
    </row>
    <row r="153" spans="1:104">
      <c r="A153" s="196">
        <v>49</v>
      </c>
      <c r="B153" s="197" t="s">
        <v>276</v>
      </c>
      <c r="C153" s="198" t="s">
        <v>277</v>
      </c>
      <c r="D153" s="199" t="s">
        <v>92</v>
      </c>
      <c r="E153" s="200">
        <v>1</v>
      </c>
      <c r="F153" s="200">
        <v>0</v>
      </c>
      <c r="G153" s="201">
        <f>E153*F153</f>
        <v>0</v>
      </c>
      <c r="O153" s="195">
        <v>2</v>
      </c>
      <c r="AA153" s="167">
        <v>1</v>
      </c>
      <c r="AB153" s="167">
        <v>9</v>
      </c>
      <c r="AC153" s="167">
        <v>9</v>
      </c>
      <c r="AZ153" s="167">
        <v>4</v>
      </c>
      <c r="BA153" s="167">
        <f>IF(AZ153=1,G153,0)</f>
        <v>0</v>
      </c>
      <c r="BB153" s="167">
        <f>IF(AZ153=2,G153,0)</f>
        <v>0</v>
      </c>
      <c r="BC153" s="167">
        <f>IF(AZ153=3,G153,0)</f>
        <v>0</v>
      </c>
      <c r="BD153" s="167">
        <f>IF(AZ153=4,G153,0)</f>
        <v>0</v>
      </c>
      <c r="BE153" s="167">
        <f>IF(AZ153=5,G153,0)</f>
        <v>0</v>
      </c>
      <c r="CA153" s="202">
        <v>1</v>
      </c>
      <c r="CB153" s="202">
        <v>9</v>
      </c>
      <c r="CZ153" s="167">
        <v>0</v>
      </c>
    </row>
    <row r="154" spans="1:104">
      <c r="A154" s="203"/>
      <c r="B154" s="204"/>
      <c r="C154" s="205" t="s">
        <v>278</v>
      </c>
      <c r="D154" s="206"/>
      <c r="E154" s="206"/>
      <c r="F154" s="206"/>
      <c r="G154" s="207"/>
      <c r="L154" s="208" t="s">
        <v>278</v>
      </c>
      <c r="O154" s="195">
        <v>3</v>
      </c>
    </row>
    <row r="155" spans="1:104">
      <c r="A155" s="196">
        <v>50</v>
      </c>
      <c r="B155" s="197" t="s">
        <v>279</v>
      </c>
      <c r="C155" s="198" t="s">
        <v>280</v>
      </c>
      <c r="D155" s="199" t="s">
        <v>92</v>
      </c>
      <c r="E155" s="200">
        <v>1</v>
      </c>
      <c r="F155" s="200">
        <v>0</v>
      </c>
      <c r="G155" s="201">
        <f>E155*F155</f>
        <v>0</v>
      </c>
      <c r="O155" s="195">
        <v>2</v>
      </c>
      <c r="AA155" s="167">
        <v>1</v>
      </c>
      <c r="AB155" s="167">
        <v>9</v>
      </c>
      <c r="AC155" s="167">
        <v>9</v>
      </c>
      <c r="AZ155" s="167">
        <v>4</v>
      </c>
      <c r="BA155" s="167">
        <f>IF(AZ155=1,G155,0)</f>
        <v>0</v>
      </c>
      <c r="BB155" s="167">
        <f>IF(AZ155=2,G155,0)</f>
        <v>0</v>
      </c>
      <c r="BC155" s="167">
        <f>IF(AZ155=3,G155,0)</f>
        <v>0</v>
      </c>
      <c r="BD155" s="167">
        <f>IF(AZ155=4,G155,0)</f>
        <v>0</v>
      </c>
      <c r="BE155" s="167">
        <f>IF(AZ155=5,G155,0)</f>
        <v>0</v>
      </c>
      <c r="CA155" s="202">
        <v>1</v>
      </c>
      <c r="CB155" s="202">
        <v>9</v>
      </c>
      <c r="CZ155" s="167">
        <v>0</v>
      </c>
    </row>
    <row r="156" spans="1:104">
      <c r="A156" s="203"/>
      <c r="B156" s="204"/>
      <c r="C156" s="205" t="s">
        <v>281</v>
      </c>
      <c r="D156" s="206"/>
      <c r="E156" s="206"/>
      <c r="F156" s="206"/>
      <c r="G156" s="207"/>
      <c r="L156" s="208" t="s">
        <v>281</v>
      </c>
      <c r="O156" s="195">
        <v>3</v>
      </c>
    </row>
    <row r="157" spans="1:104">
      <c r="A157" s="196">
        <v>51</v>
      </c>
      <c r="B157" s="197" t="s">
        <v>282</v>
      </c>
      <c r="C157" s="198" t="s">
        <v>283</v>
      </c>
      <c r="D157" s="199" t="s">
        <v>92</v>
      </c>
      <c r="E157" s="200">
        <v>35</v>
      </c>
      <c r="F157" s="200">
        <v>0</v>
      </c>
      <c r="G157" s="201">
        <f>E157*F157</f>
        <v>0</v>
      </c>
      <c r="O157" s="195">
        <v>2</v>
      </c>
      <c r="AA157" s="167">
        <v>1</v>
      </c>
      <c r="AB157" s="167">
        <v>9</v>
      </c>
      <c r="AC157" s="167">
        <v>9</v>
      </c>
      <c r="AZ157" s="167">
        <v>4</v>
      </c>
      <c r="BA157" s="167">
        <f>IF(AZ157=1,G157,0)</f>
        <v>0</v>
      </c>
      <c r="BB157" s="167">
        <f>IF(AZ157=2,G157,0)</f>
        <v>0</v>
      </c>
      <c r="BC157" s="167">
        <f>IF(AZ157=3,G157,0)</f>
        <v>0</v>
      </c>
      <c r="BD157" s="167">
        <f>IF(AZ157=4,G157,0)</f>
        <v>0</v>
      </c>
      <c r="BE157" s="167">
        <f>IF(AZ157=5,G157,0)</f>
        <v>0</v>
      </c>
      <c r="CA157" s="202">
        <v>1</v>
      </c>
      <c r="CB157" s="202">
        <v>9</v>
      </c>
      <c r="CZ157" s="167">
        <v>0</v>
      </c>
    </row>
    <row r="158" spans="1:104">
      <c r="A158" s="196">
        <v>52</v>
      </c>
      <c r="B158" s="197" t="s">
        <v>284</v>
      </c>
      <c r="C158" s="198" t="s">
        <v>285</v>
      </c>
      <c r="D158" s="199" t="s">
        <v>92</v>
      </c>
      <c r="E158" s="200">
        <v>21</v>
      </c>
      <c r="F158" s="200">
        <v>0</v>
      </c>
      <c r="G158" s="201">
        <f>E158*F158</f>
        <v>0</v>
      </c>
      <c r="O158" s="195">
        <v>2</v>
      </c>
      <c r="AA158" s="167">
        <v>1</v>
      </c>
      <c r="AB158" s="167">
        <v>9</v>
      </c>
      <c r="AC158" s="167">
        <v>9</v>
      </c>
      <c r="AZ158" s="167">
        <v>4</v>
      </c>
      <c r="BA158" s="167">
        <f>IF(AZ158=1,G158,0)</f>
        <v>0</v>
      </c>
      <c r="BB158" s="167">
        <f>IF(AZ158=2,G158,0)</f>
        <v>0</v>
      </c>
      <c r="BC158" s="167">
        <f>IF(AZ158=3,G158,0)</f>
        <v>0</v>
      </c>
      <c r="BD158" s="167">
        <f>IF(AZ158=4,G158,0)</f>
        <v>0</v>
      </c>
      <c r="BE158" s="167">
        <f>IF(AZ158=5,G158,0)</f>
        <v>0</v>
      </c>
      <c r="CA158" s="202">
        <v>1</v>
      </c>
      <c r="CB158" s="202">
        <v>9</v>
      </c>
      <c r="CZ158" s="167">
        <v>0</v>
      </c>
    </row>
    <row r="159" spans="1:104">
      <c r="A159" s="196">
        <v>53</v>
      </c>
      <c r="B159" s="197" t="s">
        <v>286</v>
      </c>
      <c r="C159" s="198" t="s">
        <v>287</v>
      </c>
      <c r="D159" s="199" t="s">
        <v>92</v>
      </c>
      <c r="E159" s="200">
        <v>3</v>
      </c>
      <c r="F159" s="200">
        <v>0</v>
      </c>
      <c r="G159" s="201">
        <f>E159*F159</f>
        <v>0</v>
      </c>
      <c r="O159" s="195">
        <v>2</v>
      </c>
      <c r="AA159" s="167">
        <v>1</v>
      </c>
      <c r="AB159" s="167">
        <v>9</v>
      </c>
      <c r="AC159" s="167">
        <v>9</v>
      </c>
      <c r="AZ159" s="167">
        <v>4</v>
      </c>
      <c r="BA159" s="167">
        <f>IF(AZ159=1,G159,0)</f>
        <v>0</v>
      </c>
      <c r="BB159" s="167">
        <f>IF(AZ159=2,G159,0)</f>
        <v>0</v>
      </c>
      <c r="BC159" s="167">
        <f>IF(AZ159=3,G159,0)</f>
        <v>0</v>
      </c>
      <c r="BD159" s="167">
        <f>IF(AZ159=4,G159,0)</f>
        <v>0</v>
      </c>
      <c r="BE159" s="167">
        <f>IF(AZ159=5,G159,0)</f>
        <v>0</v>
      </c>
      <c r="CA159" s="202">
        <v>1</v>
      </c>
      <c r="CB159" s="202">
        <v>9</v>
      </c>
      <c r="CZ159" s="167">
        <v>0</v>
      </c>
    </row>
    <row r="160" spans="1:104">
      <c r="A160" s="196">
        <v>54</v>
      </c>
      <c r="B160" s="197" t="s">
        <v>288</v>
      </c>
      <c r="C160" s="198" t="s">
        <v>289</v>
      </c>
      <c r="D160" s="199" t="s">
        <v>92</v>
      </c>
      <c r="E160" s="200">
        <v>1</v>
      </c>
      <c r="F160" s="200">
        <v>0</v>
      </c>
      <c r="G160" s="201">
        <f>E160*F160</f>
        <v>0</v>
      </c>
      <c r="O160" s="195">
        <v>2</v>
      </c>
      <c r="AA160" s="167">
        <v>1</v>
      </c>
      <c r="AB160" s="167">
        <v>9</v>
      </c>
      <c r="AC160" s="167">
        <v>9</v>
      </c>
      <c r="AZ160" s="167">
        <v>4</v>
      </c>
      <c r="BA160" s="167">
        <f>IF(AZ160=1,G160,0)</f>
        <v>0</v>
      </c>
      <c r="BB160" s="167">
        <f>IF(AZ160=2,G160,0)</f>
        <v>0</v>
      </c>
      <c r="BC160" s="167">
        <f>IF(AZ160=3,G160,0)</f>
        <v>0</v>
      </c>
      <c r="BD160" s="167">
        <f>IF(AZ160=4,G160,0)</f>
        <v>0</v>
      </c>
      <c r="BE160" s="167">
        <f>IF(AZ160=5,G160,0)</f>
        <v>0</v>
      </c>
      <c r="CA160" s="202">
        <v>1</v>
      </c>
      <c r="CB160" s="202">
        <v>9</v>
      </c>
      <c r="CZ160" s="167">
        <v>0</v>
      </c>
    </row>
    <row r="161" spans="1:104">
      <c r="A161" s="203"/>
      <c r="B161" s="204"/>
      <c r="C161" s="205" t="s">
        <v>290</v>
      </c>
      <c r="D161" s="206"/>
      <c r="E161" s="206"/>
      <c r="F161" s="206"/>
      <c r="G161" s="207"/>
      <c r="L161" s="208" t="s">
        <v>290</v>
      </c>
      <c r="O161" s="195">
        <v>3</v>
      </c>
    </row>
    <row r="162" spans="1:104">
      <c r="A162" s="196">
        <v>55</v>
      </c>
      <c r="B162" s="197" t="s">
        <v>291</v>
      </c>
      <c r="C162" s="198" t="s">
        <v>292</v>
      </c>
      <c r="D162" s="199" t="s">
        <v>92</v>
      </c>
      <c r="E162" s="200">
        <v>3</v>
      </c>
      <c r="F162" s="200">
        <v>0</v>
      </c>
      <c r="G162" s="201">
        <f>E162*F162</f>
        <v>0</v>
      </c>
      <c r="O162" s="195">
        <v>2</v>
      </c>
      <c r="AA162" s="167">
        <v>1</v>
      </c>
      <c r="AB162" s="167">
        <v>9</v>
      </c>
      <c r="AC162" s="167">
        <v>9</v>
      </c>
      <c r="AZ162" s="167">
        <v>4</v>
      </c>
      <c r="BA162" s="167">
        <f>IF(AZ162=1,G162,0)</f>
        <v>0</v>
      </c>
      <c r="BB162" s="167">
        <f>IF(AZ162=2,G162,0)</f>
        <v>0</v>
      </c>
      <c r="BC162" s="167">
        <f>IF(AZ162=3,G162,0)</f>
        <v>0</v>
      </c>
      <c r="BD162" s="167">
        <f>IF(AZ162=4,G162,0)</f>
        <v>0</v>
      </c>
      <c r="BE162" s="167">
        <f>IF(AZ162=5,G162,0)</f>
        <v>0</v>
      </c>
      <c r="CA162" s="202">
        <v>1</v>
      </c>
      <c r="CB162" s="202">
        <v>9</v>
      </c>
      <c r="CZ162" s="167">
        <v>0</v>
      </c>
    </row>
    <row r="163" spans="1:104">
      <c r="A163" s="196">
        <v>56</v>
      </c>
      <c r="B163" s="197" t="s">
        <v>293</v>
      </c>
      <c r="C163" s="198" t="s">
        <v>294</v>
      </c>
      <c r="D163" s="199" t="s">
        <v>92</v>
      </c>
      <c r="E163" s="200">
        <v>5</v>
      </c>
      <c r="F163" s="200">
        <v>0</v>
      </c>
      <c r="G163" s="201">
        <f>E163*F163</f>
        <v>0</v>
      </c>
      <c r="O163" s="195">
        <v>2</v>
      </c>
      <c r="AA163" s="167">
        <v>1</v>
      </c>
      <c r="AB163" s="167">
        <v>9</v>
      </c>
      <c r="AC163" s="167">
        <v>9</v>
      </c>
      <c r="AZ163" s="167">
        <v>4</v>
      </c>
      <c r="BA163" s="167">
        <f>IF(AZ163=1,G163,0)</f>
        <v>0</v>
      </c>
      <c r="BB163" s="167">
        <f>IF(AZ163=2,G163,0)</f>
        <v>0</v>
      </c>
      <c r="BC163" s="167">
        <f>IF(AZ163=3,G163,0)</f>
        <v>0</v>
      </c>
      <c r="BD163" s="167">
        <f>IF(AZ163=4,G163,0)</f>
        <v>0</v>
      </c>
      <c r="BE163" s="167">
        <f>IF(AZ163=5,G163,0)</f>
        <v>0</v>
      </c>
      <c r="CA163" s="202">
        <v>1</v>
      </c>
      <c r="CB163" s="202">
        <v>9</v>
      </c>
      <c r="CZ163" s="167">
        <v>0</v>
      </c>
    </row>
    <row r="164" spans="1:104">
      <c r="A164" s="203"/>
      <c r="B164" s="209"/>
      <c r="C164" s="210" t="s">
        <v>295</v>
      </c>
      <c r="D164" s="211"/>
      <c r="E164" s="212">
        <v>3</v>
      </c>
      <c r="F164" s="213"/>
      <c r="G164" s="214"/>
      <c r="M164" s="208" t="s">
        <v>295</v>
      </c>
      <c r="O164" s="195"/>
    </row>
    <row r="165" spans="1:104">
      <c r="A165" s="203"/>
      <c r="B165" s="209"/>
      <c r="C165" s="210" t="s">
        <v>296</v>
      </c>
      <c r="D165" s="211"/>
      <c r="E165" s="212">
        <v>2</v>
      </c>
      <c r="F165" s="213"/>
      <c r="G165" s="214"/>
      <c r="M165" s="208" t="s">
        <v>296</v>
      </c>
      <c r="O165" s="195"/>
    </row>
    <row r="166" spans="1:104">
      <c r="A166" s="196">
        <v>57</v>
      </c>
      <c r="B166" s="197" t="s">
        <v>297</v>
      </c>
      <c r="C166" s="198" t="s">
        <v>298</v>
      </c>
      <c r="D166" s="199" t="s">
        <v>92</v>
      </c>
      <c r="E166" s="200">
        <v>1</v>
      </c>
      <c r="F166" s="200">
        <v>0</v>
      </c>
      <c r="G166" s="201">
        <f>E166*F166</f>
        <v>0</v>
      </c>
      <c r="O166" s="195">
        <v>2</v>
      </c>
      <c r="AA166" s="167">
        <v>1</v>
      </c>
      <c r="AB166" s="167">
        <v>9</v>
      </c>
      <c r="AC166" s="167">
        <v>9</v>
      </c>
      <c r="AZ166" s="167">
        <v>4</v>
      </c>
      <c r="BA166" s="167">
        <f>IF(AZ166=1,G166,0)</f>
        <v>0</v>
      </c>
      <c r="BB166" s="167">
        <f>IF(AZ166=2,G166,0)</f>
        <v>0</v>
      </c>
      <c r="BC166" s="167">
        <f>IF(AZ166=3,G166,0)</f>
        <v>0</v>
      </c>
      <c r="BD166" s="167">
        <f>IF(AZ166=4,G166,0)</f>
        <v>0</v>
      </c>
      <c r="BE166" s="167">
        <f>IF(AZ166=5,G166,0)</f>
        <v>0</v>
      </c>
      <c r="CA166" s="202">
        <v>1</v>
      </c>
      <c r="CB166" s="202">
        <v>9</v>
      </c>
      <c r="CZ166" s="167">
        <v>0</v>
      </c>
    </row>
    <row r="167" spans="1:104">
      <c r="A167" s="203"/>
      <c r="B167" s="204"/>
      <c r="C167" s="205" t="s">
        <v>299</v>
      </c>
      <c r="D167" s="206"/>
      <c r="E167" s="206"/>
      <c r="F167" s="206"/>
      <c r="G167" s="207"/>
      <c r="L167" s="208" t="s">
        <v>299</v>
      </c>
      <c r="O167" s="195">
        <v>3</v>
      </c>
    </row>
    <row r="168" spans="1:104">
      <c r="A168" s="196">
        <v>58</v>
      </c>
      <c r="B168" s="197" t="s">
        <v>300</v>
      </c>
      <c r="C168" s="198" t="s">
        <v>301</v>
      </c>
      <c r="D168" s="199" t="s">
        <v>92</v>
      </c>
      <c r="E168" s="200">
        <v>1</v>
      </c>
      <c r="F168" s="200">
        <v>0</v>
      </c>
      <c r="G168" s="201">
        <f>E168*F168</f>
        <v>0</v>
      </c>
      <c r="O168" s="195">
        <v>2</v>
      </c>
      <c r="AA168" s="167">
        <v>1</v>
      </c>
      <c r="AB168" s="167">
        <v>9</v>
      </c>
      <c r="AC168" s="167">
        <v>9</v>
      </c>
      <c r="AZ168" s="167">
        <v>4</v>
      </c>
      <c r="BA168" s="167">
        <f>IF(AZ168=1,G168,0)</f>
        <v>0</v>
      </c>
      <c r="BB168" s="167">
        <f>IF(AZ168=2,G168,0)</f>
        <v>0</v>
      </c>
      <c r="BC168" s="167">
        <f>IF(AZ168=3,G168,0)</f>
        <v>0</v>
      </c>
      <c r="BD168" s="167">
        <f>IF(AZ168=4,G168,0)</f>
        <v>0</v>
      </c>
      <c r="BE168" s="167">
        <f>IF(AZ168=5,G168,0)</f>
        <v>0</v>
      </c>
      <c r="CA168" s="202">
        <v>1</v>
      </c>
      <c r="CB168" s="202">
        <v>9</v>
      </c>
      <c r="CZ168" s="167">
        <v>0</v>
      </c>
    </row>
    <row r="169" spans="1:104">
      <c r="A169" s="196">
        <v>59</v>
      </c>
      <c r="B169" s="197" t="s">
        <v>302</v>
      </c>
      <c r="C169" s="198" t="s">
        <v>303</v>
      </c>
      <c r="D169" s="199" t="s">
        <v>92</v>
      </c>
      <c r="E169" s="200">
        <v>8</v>
      </c>
      <c r="F169" s="200">
        <v>0</v>
      </c>
      <c r="G169" s="201">
        <f>E169*F169</f>
        <v>0</v>
      </c>
      <c r="O169" s="195">
        <v>2</v>
      </c>
      <c r="AA169" s="167">
        <v>1</v>
      </c>
      <c r="AB169" s="167">
        <v>9</v>
      </c>
      <c r="AC169" s="167">
        <v>9</v>
      </c>
      <c r="AZ169" s="167">
        <v>4</v>
      </c>
      <c r="BA169" s="167">
        <f>IF(AZ169=1,G169,0)</f>
        <v>0</v>
      </c>
      <c r="BB169" s="167">
        <f>IF(AZ169=2,G169,0)</f>
        <v>0</v>
      </c>
      <c r="BC169" s="167">
        <f>IF(AZ169=3,G169,0)</f>
        <v>0</v>
      </c>
      <c r="BD169" s="167">
        <f>IF(AZ169=4,G169,0)</f>
        <v>0</v>
      </c>
      <c r="BE169" s="167">
        <f>IF(AZ169=5,G169,0)</f>
        <v>0</v>
      </c>
      <c r="CA169" s="202">
        <v>1</v>
      </c>
      <c r="CB169" s="202">
        <v>9</v>
      </c>
      <c r="CZ169" s="167">
        <v>0</v>
      </c>
    </row>
    <row r="170" spans="1:104">
      <c r="A170" s="203"/>
      <c r="B170" s="204"/>
      <c r="C170" s="205" t="s">
        <v>304</v>
      </c>
      <c r="D170" s="206"/>
      <c r="E170" s="206"/>
      <c r="F170" s="206"/>
      <c r="G170" s="207"/>
      <c r="L170" s="208" t="s">
        <v>304</v>
      </c>
      <c r="O170" s="195">
        <v>3</v>
      </c>
    </row>
    <row r="171" spans="1:104" ht="22.5">
      <c r="A171" s="196">
        <v>60</v>
      </c>
      <c r="B171" s="197" t="s">
        <v>305</v>
      </c>
      <c r="C171" s="198" t="s">
        <v>306</v>
      </c>
      <c r="D171" s="199" t="s">
        <v>92</v>
      </c>
      <c r="E171" s="200">
        <v>1</v>
      </c>
      <c r="F171" s="200">
        <v>0</v>
      </c>
      <c r="G171" s="201">
        <f>E171*F171</f>
        <v>0</v>
      </c>
      <c r="O171" s="195">
        <v>2</v>
      </c>
      <c r="AA171" s="167">
        <v>1</v>
      </c>
      <c r="AB171" s="167">
        <v>9</v>
      </c>
      <c r="AC171" s="167">
        <v>9</v>
      </c>
      <c r="AZ171" s="167">
        <v>4</v>
      </c>
      <c r="BA171" s="167">
        <f>IF(AZ171=1,G171,0)</f>
        <v>0</v>
      </c>
      <c r="BB171" s="167">
        <f>IF(AZ171=2,G171,0)</f>
        <v>0</v>
      </c>
      <c r="BC171" s="167">
        <f>IF(AZ171=3,G171,0)</f>
        <v>0</v>
      </c>
      <c r="BD171" s="167">
        <f>IF(AZ171=4,G171,0)</f>
        <v>0</v>
      </c>
      <c r="BE171" s="167">
        <f>IF(AZ171=5,G171,0)</f>
        <v>0</v>
      </c>
      <c r="CA171" s="202">
        <v>1</v>
      </c>
      <c r="CB171" s="202">
        <v>9</v>
      </c>
      <c r="CZ171" s="167">
        <v>0</v>
      </c>
    </row>
    <row r="172" spans="1:104" ht="22.5">
      <c r="A172" s="196">
        <v>61</v>
      </c>
      <c r="B172" s="197" t="s">
        <v>307</v>
      </c>
      <c r="C172" s="198" t="s">
        <v>308</v>
      </c>
      <c r="D172" s="199" t="s">
        <v>92</v>
      </c>
      <c r="E172" s="200">
        <v>1</v>
      </c>
      <c r="F172" s="200">
        <v>0</v>
      </c>
      <c r="G172" s="201">
        <f>E172*F172</f>
        <v>0</v>
      </c>
      <c r="O172" s="195">
        <v>2</v>
      </c>
      <c r="AA172" s="167">
        <v>1</v>
      </c>
      <c r="AB172" s="167">
        <v>9</v>
      </c>
      <c r="AC172" s="167">
        <v>9</v>
      </c>
      <c r="AZ172" s="167">
        <v>4</v>
      </c>
      <c r="BA172" s="167">
        <f>IF(AZ172=1,G172,0)</f>
        <v>0</v>
      </c>
      <c r="BB172" s="167">
        <f>IF(AZ172=2,G172,0)</f>
        <v>0</v>
      </c>
      <c r="BC172" s="167">
        <f>IF(AZ172=3,G172,0)</f>
        <v>0</v>
      </c>
      <c r="BD172" s="167">
        <f>IF(AZ172=4,G172,0)</f>
        <v>0</v>
      </c>
      <c r="BE172" s="167">
        <f>IF(AZ172=5,G172,0)</f>
        <v>0</v>
      </c>
      <c r="CA172" s="202">
        <v>1</v>
      </c>
      <c r="CB172" s="202">
        <v>9</v>
      </c>
      <c r="CZ172" s="167">
        <v>0</v>
      </c>
    </row>
    <row r="173" spans="1:104">
      <c r="A173" s="203"/>
      <c r="B173" s="204"/>
      <c r="C173" s="205" t="s">
        <v>309</v>
      </c>
      <c r="D173" s="206"/>
      <c r="E173" s="206"/>
      <c r="F173" s="206"/>
      <c r="G173" s="207"/>
      <c r="L173" s="208" t="s">
        <v>309</v>
      </c>
      <c r="O173" s="195">
        <v>3</v>
      </c>
    </row>
    <row r="174" spans="1:104">
      <c r="A174" s="196">
        <v>62</v>
      </c>
      <c r="B174" s="197" t="s">
        <v>310</v>
      </c>
      <c r="C174" s="198" t="s">
        <v>311</v>
      </c>
      <c r="D174" s="199" t="s">
        <v>92</v>
      </c>
      <c r="E174" s="200">
        <v>116</v>
      </c>
      <c r="F174" s="200">
        <v>0</v>
      </c>
      <c r="G174" s="201">
        <f>E174*F174</f>
        <v>0</v>
      </c>
      <c r="O174" s="195">
        <v>2</v>
      </c>
      <c r="AA174" s="167">
        <v>1</v>
      </c>
      <c r="AB174" s="167">
        <v>9</v>
      </c>
      <c r="AC174" s="167">
        <v>9</v>
      </c>
      <c r="AZ174" s="167">
        <v>4</v>
      </c>
      <c r="BA174" s="167">
        <f>IF(AZ174=1,G174,0)</f>
        <v>0</v>
      </c>
      <c r="BB174" s="167">
        <f>IF(AZ174=2,G174,0)</f>
        <v>0</v>
      </c>
      <c r="BC174" s="167">
        <f>IF(AZ174=3,G174,0)</f>
        <v>0</v>
      </c>
      <c r="BD174" s="167">
        <f>IF(AZ174=4,G174,0)</f>
        <v>0</v>
      </c>
      <c r="BE174" s="167">
        <f>IF(AZ174=5,G174,0)</f>
        <v>0</v>
      </c>
      <c r="CA174" s="202">
        <v>1</v>
      </c>
      <c r="CB174" s="202">
        <v>9</v>
      </c>
      <c r="CZ174" s="167">
        <v>0</v>
      </c>
    </row>
    <row r="175" spans="1:104">
      <c r="A175" s="203"/>
      <c r="B175" s="204"/>
      <c r="C175" s="205" t="s">
        <v>312</v>
      </c>
      <c r="D175" s="206"/>
      <c r="E175" s="206"/>
      <c r="F175" s="206"/>
      <c r="G175" s="207"/>
      <c r="L175" s="208" t="s">
        <v>312</v>
      </c>
      <c r="O175" s="195">
        <v>3</v>
      </c>
    </row>
    <row r="176" spans="1:104">
      <c r="A176" s="203"/>
      <c r="B176" s="209"/>
      <c r="C176" s="210" t="s">
        <v>313</v>
      </c>
      <c r="D176" s="211"/>
      <c r="E176" s="212">
        <v>7</v>
      </c>
      <c r="F176" s="213"/>
      <c r="G176" s="214"/>
      <c r="M176" s="208" t="s">
        <v>313</v>
      </c>
      <c r="O176" s="195"/>
    </row>
    <row r="177" spans="1:104">
      <c r="A177" s="203"/>
      <c r="B177" s="209"/>
      <c r="C177" s="210" t="s">
        <v>314</v>
      </c>
      <c r="D177" s="211"/>
      <c r="E177" s="212">
        <v>26</v>
      </c>
      <c r="F177" s="213"/>
      <c r="G177" s="214"/>
      <c r="M177" s="208" t="s">
        <v>314</v>
      </c>
      <c r="O177" s="195"/>
    </row>
    <row r="178" spans="1:104">
      <c r="A178" s="203"/>
      <c r="B178" s="209"/>
      <c r="C178" s="210" t="s">
        <v>315</v>
      </c>
      <c r="D178" s="211"/>
      <c r="E178" s="212">
        <v>12</v>
      </c>
      <c r="F178" s="213"/>
      <c r="G178" s="214"/>
      <c r="M178" s="208" t="s">
        <v>315</v>
      </c>
      <c r="O178" s="195"/>
    </row>
    <row r="179" spans="1:104">
      <c r="A179" s="203"/>
      <c r="B179" s="209"/>
      <c r="C179" s="210" t="s">
        <v>316</v>
      </c>
      <c r="D179" s="211"/>
      <c r="E179" s="212">
        <v>6</v>
      </c>
      <c r="F179" s="213"/>
      <c r="G179" s="214"/>
      <c r="M179" s="208" t="s">
        <v>316</v>
      </c>
      <c r="O179" s="195"/>
    </row>
    <row r="180" spans="1:104">
      <c r="A180" s="203"/>
      <c r="B180" s="209"/>
      <c r="C180" s="210" t="s">
        <v>317</v>
      </c>
      <c r="D180" s="211"/>
      <c r="E180" s="212">
        <v>3</v>
      </c>
      <c r="F180" s="213"/>
      <c r="G180" s="214"/>
      <c r="M180" s="208" t="s">
        <v>317</v>
      </c>
      <c r="O180" s="195"/>
    </row>
    <row r="181" spans="1:104">
      <c r="A181" s="203"/>
      <c r="B181" s="209"/>
      <c r="C181" s="210" t="s">
        <v>318</v>
      </c>
      <c r="D181" s="211"/>
      <c r="E181" s="212">
        <v>23</v>
      </c>
      <c r="F181" s="213"/>
      <c r="G181" s="214"/>
      <c r="M181" s="208" t="s">
        <v>318</v>
      </c>
      <c r="O181" s="195"/>
    </row>
    <row r="182" spans="1:104">
      <c r="A182" s="203"/>
      <c r="B182" s="209"/>
      <c r="C182" s="210" t="s">
        <v>319</v>
      </c>
      <c r="D182" s="211"/>
      <c r="E182" s="212">
        <v>6</v>
      </c>
      <c r="F182" s="213"/>
      <c r="G182" s="214"/>
      <c r="M182" s="208" t="s">
        <v>319</v>
      </c>
      <c r="O182" s="195"/>
    </row>
    <row r="183" spans="1:104">
      <c r="A183" s="203"/>
      <c r="B183" s="209"/>
      <c r="C183" s="210" t="s">
        <v>320</v>
      </c>
      <c r="D183" s="211"/>
      <c r="E183" s="212">
        <v>22</v>
      </c>
      <c r="F183" s="213"/>
      <c r="G183" s="214"/>
      <c r="M183" s="208" t="s">
        <v>320</v>
      </c>
      <c r="O183" s="195"/>
    </row>
    <row r="184" spans="1:104">
      <c r="A184" s="203"/>
      <c r="B184" s="209"/>
      <c r="C184" s="210" t="s">
        <v>321</v>
      </c>
      <c r="D184" s="211"/>
      <c r="E184" s="212">
        <v>11</v>
      </c>
      <c r="F184" s="213"/>
      <c r="G184" s="214"/>
      <c r="M184" s="208" t="s">
        <v>321</v>
      </c>
      <c r="O184" s="195"/>
    </row>
    <row r="185" spans="1:104" ht="22.5">
      <c r="A185" s="196">
        <v>63</v>
      </c>
      <c r="B185" s="197" t="s">
        <v>322</v>
      </c>
      <c r="C185" s="198" t="s">
        <v>323</v>
      </c>
      <c r="D185" s="199" t="s">
        <v>103</v>
      </c>
      <c r="E185" s="200">
        <v>120</v>
      </c>
      <c r="F185" s="200">
        <v>0</v>
      </c>
      <c r="G185" s="201">
        <f>E185*F185</f>
        <v>0</v>
      </c>
      <c r="O185" s="195">
        <v>2</v>
      </c>
      <c r="AA185" s="167">
        <v>1</v>
      </c>
      <c r="AB185" s="167">
        <v>9</v>
      </c>
      <c r="AC185" s="167">
        <v>9</v>
      </c>
      <c r="AZ185" s="167">
        <v>4</v>
      </c>
      <c r="BA185" s="167">
        <f>IF(AZ185=1,G185,0)</f>
        <v>0</v>
      </c>
      <c r="BB185" s="167">
        <f>IF(AZ185=2,G185,0)</f>
        <v>0</v>
      </c>
      <c r="BC185" s="167">
        <f>IF(AZ185=3,G185,0)</f>
        <v>0</v>
      </c>
      <c r="BD185" s="167">
        <f>IF(AZ185=4,G185,0)</f>
        <v>0</v>
      </c>
      <c r="BE185" s="167">
        <f>IF(AZ185=5,G185,0)</f>
        <v>0</v>
      </c>
      <c r="CA185" s="202">
        <v>1</v>
      </c>
      <c r="CB185" s="202">
        <v>9</v>
      </c>
      <c r="CZ185" s="167">
        <v>6.0000000000000002E-5</v>
      </c>
    </row>
    <row r="186" spans="1:104">
      <c r="A186" s="203"/>
      <c r="B186" s="204"/>
      <c r="C186" s="205" t="s">
        <v>324</v>
      </c>
      <c r="D186" s="206"/>
      <c r="E186" s="206"/>
      <c r="F186" s="206"/>
      <c r="G186" s="207"/>
      <c r="L186" s="208" t="s">
        <v>324</v>
      </c>
      <c r="O186" s="195">
        <v>3</v>
      </c>
    </row>
    <row r="187" spans="1:104" ht="22.5">
      <c r="A187" s="196">
        <v>64</v>
      </c>
      <c r="B187" s="197" t="s">
        <v>325</v>
      </c>
      <c r="C187" s="198" t="s">
        <v>326</v>
      </c>
      <c r="D187" s="199" t="s">
        <v>103</v>
      </c>
      <c r="E187" s="200">
        <v>80</v>
      </c>
      <c r="F187" s="200">
        <v>0</v>
      </c>
      <c r="G187" s="201">
        <f>E187*F187</f>
        <v>0</v>
      </c>
      <c r="O187" s="195">
        <v>2</v>
      </c>
      <c r="AA187" s="167">
        <v>1</v>
      </c>
      <c r="AB187" s="167">
        <v>9</v>
      </c>
      <c r="AC187" s="167">
        <v>9</v>
      </c>
      <c r="AZ187" s="167">
        <v>4</v>
      </c>
      <c r="BA187" s="167">
        <f>IF(AZ187=1,G187,0)</f>
        <v>0</v>
      </c>
      <c r="BB187" s="167">
        <f>IF(AZ187=2,G187,0)</f>
        <v>0</v>
      </c>
      <c r="BC187" s="167">
        <f>IF(AZ187=3,G187,0)</f>
        <v>0</v>
      </c>
      <c r="BD187" s="167">
        <f>IF(AZ187=4,G187,0)</f>
        <v>0</v>
      </c>
      <c r="BE187" s="167">
        <f>IF(AZ187=5,G187,0)</f>
        <v>0</v>
      </c>
      <c r="CA187" s="202">
        <v>1</v>
      </c>
      <c r="CB187" s="202">
        <v>9</v>
      </c>
      <c r="CZ187" s="167">
        <v>2.7999999999999998E-4</v>
      </c>
    </row>
    <row r="188" spans="1:104">
      <c r="A188" s="196">
        <v>65</v>
      </c>
      <c r="B188" s="197" t="s">
        <v>327</v>
      </c>
      <c r="C188" s="198" t="s">
        <v>328</v>
      </c>
      <c r="D188" s="199" t="s">
        <v>103</v>
      </c>
      <c r="E188" s="200">
        <v>55</v>
      </c>
      <c r="F188" s="200">
        <v>0</v>
      </c>
      <c r="G188" s="201">
        <f>E188*F188</f>
        <v>0</v>
      </c>
      <c r="O188" s="195">
        <v>2</v>
      </c>
      <c r="AA188" s="167">
        <v>1</v>
      </c>
      <c r="AB188" s="167">
        <v>9</v>
      </c>
      <c r="AC188" s="167">
        <v>9</v>
      </c>
      <c r="AZ188" s="167">
        <v>4</v>
      </c>
      <c r="BA188" s="167">
        <f>IF(AZ188=1,G188,0)</f>
        <v>0</v>
      </c>
      <c r="BB188" s="167">
        <f>IF(AZ188=2,G188,0)</f>
        <v>0</v>
      </c>
      <c r="BC188" s="167">
        <f>IF(AZ188=3,G188,0)</f>
        <v>0</v>
      </c>
      <c r="BD188" s="167">
        <f>IF(AZ188=4,G188,0)</f>
        <v>0</v>
      </c>
      <c r="BE188" s="167">
        <f>IF(AZ188=5,G188,0)</f>
        <v>0</v>
      </c>
      <c r="CA188" s="202">
        <v>1</v>
      </c>
      <c r="CB188" s="202">
        <v>9</v>
      </c>
      <c r="CZ188" s="167">
        <v>0</v>
      </c>
    </row>
    <row r="189" spans="1:104">
      <c r="A189" s="203"/>
      <c r="B189" s="204"/>
      <c r="C189" s="205" t="s">
        <v>329</v>
      </c>
      <c r="D189" s="206"/>
      <c r="E189" s="206"/>
      <c r="F189" s="206"/>
      <c r="G189" s="207"/>
      <c r="L189" s="208" t="s">
        <v>329</v>
      </c>
      <c r="O189" s="195">
        <v>3</v>
      </c>
    </row>
    <row r="190" spans="1:104" ht="22.5">
      <c r="A190" s="196">
        <v>66</v>
      </c>
      <c r="B190" s="197" t="s">
        <v>330</v>
      </c>
      <c r="C190" s="198" t="s">
        <v>331</v>
      </c>
      <c r="D190" s="199" t="s">
        <v>92</v>
      </c>
      <c r="E190" s="200">
        <v>16</v>
      </c>
      <c r="F190" s="200">
        <v>0</v>
      </c>
      <c r="G190" s="201">
        <f>E190*F190</f>
        <v>0</v>
      </c>
      <c r="O190" s="195">
        <v>2</v>
      </c>
      <c r="AA190" s="167">
        <v>1</v>
      </c>
      <c r="AB190" s="167">
        <v>9</v>
      </c>
      <c r="AC190" s="167">
        <v>9</v>
      </c>
      <c r="AZ190" s="167">
        <v>4</v>
      </c>
      <c r="BA190" s="167">
        <f>IF(AZ190=1,G190,0)</f>
        <v>0</v>
      </c>
      <c r="BB190" s="167">
        <f>IF(AZ190=2,G190,0)</f>
        <v>0</v>
      </c>
      <c r="BC190" s="167">
        <f>IF(AZ190=3,G190,0)</f>
        <v>0</v>
      </c>
      <c r="BD190" s="167">
        <f>IF(AZ190=4,G190,0)</f>
        <v>0</v>
      </c>
      <c r="BE190" s="167">
        <f>IF(AZ190=5,G190,0)</f>
        <v>0</v>
      </c>
      <c r="CA190" s="202">
        <v>1</v>
      </c>
      <c r="CB190" s="202">
        <v>9</v>
      </c>
      <c r="CZ190" s="167">
        <v>2.5000000000000001E-4</v>
      </c>
    </row>
    <row r="191" spans="1:104">
      <c r="A191" s="203"/>
      <c r="B191" s="204"/>
      <c r="C191" s="205" t="s">
        <v>332</v>
      </c>
      <c r="D191" s="206"/>
      <c r="E191" s="206"/>
      <c r="F191" s="206"/>
      <c r="G191" s="207"/>
      <c r="L191" s="208" t="s">
        <v>332</v>
      </c>
      <c r="O191" s="195">
        <v>3</v>
      </c>
    </row>
    <row r="192" spans="1:104">
      <c r="A192" s="196">
        <v>67</v>
      </c>
      <c r="B192" s="197" t="s">
        <v>333</v>
      </c>
      <c r="C192" s="198" t="s">
        <v>334</v>
      </c>
      <c r="D192" s="199" t="s">
        <v>92</v>
      </c>
      <c r="E192" s="200">
        <v>1</v>
      </c>
      <c r="F192" s="200">
        <v>0</v>
      </c>
      <c r="G192" s="201">
        <f>E192*F192</f>
        <v>0</v>
      </c>
      <c r="O192" s="195">
        <v>2</v>
      </c>
      <c r="AA192" s="167">
        <v>1</v>
      </c>
      <c r="AB192" s="167">
        <v>9</v>
      </c>
      <c r="AC192" s="167">
        <v>9</v>
      </c>
      <c r="AZ192" s="167">
        <v>4</v>
      </c>
      <c r="BA192" s="167">
        <f>IF(AZ192=1,G192,0)</f>
        <v>0</v>
      </c>
      <c r="BB192" s="167">
        <f>IF(AZ192=2,G192,0)</f>
        <v>0</v>
      </c>
      <c r="BC192" s="167">
        <f>IF(AZ192=3,G192,0)</f>
        <v>0</v>
      </c>
      <c r="BD192" s="167">
        <f>IF(AZ192=4,G192,0)</f>
        <v>0</v>
      </c>
      <c r="BE192" s="167">
        <f>IF(AZ192=5,G192,0)</f>
        <v>0</v>
      </c>
      <c r="CA192" s="202">
        <v>1</v>
      </c>
      <c r="CB192" s="202">
        <v>9</v>
      </c>
      <c r="CZ192" s="167">
        <v>0</v>
      </c>
    </row>
    <row r="193" spans="1:104">
      <c r="A193" s="203"/>
      <c r="B193" s="204"/>
      <c r="C193" s="205" t="s">
        <v>335</v>
      </c>
      <c r="D193" s="206"/>
      <c r="E193" s="206"/>
      <c r="F193" s="206"/>
      <c r="G193" s="207"/>
      <c r="L193" s="208" t="s">
        <v>335</v>
      </c>
      <c r="O193" s="195">
        <v>3</v>
      </c>
    </row>
    <row r="194" spans="1:104">
      <c r="A194" s="196">
        <v>68</v>
      </c>
      <c r="B194" s="197" t="s">
        <v>336</v>
      </c>
      <c r="C194" s="198" t="s">
        <v>337</v>
      </c>
      <c r="D194" s="199" t="s">
        <v>92</v>
      </c>
      <c r="E194" s="200">
        <v>1</v>
      </c>
      <c r="F194" s="200">
        <v>0</v>
      </c>
      <c r="G194" s="201">
        <f>E194*F194</f>
        <v>0</v>
      </c>
      <c r="O194" s="195">
        <v>2</v>
      </c>
      <c r="AA194" s="167">
        <v>1</v>
      </c>
      <c r="AB194" s="167">
        <v>9</v>
      </c>
      <c r="AC194" s="167">
        <v>9</v>
      </c>
      <c r="AZ194" s="167">
        <v>4</v>
      </c>
      <c r="BA194" s="167">
        <f>IF(AZ194=1,G194,0)</f>
        <v>0</v>
      </c>
      <c r="BB194" s="167">
        <f>IF(AZ194=2,G194,0)</f>
        <v>0</v>
      </c>
      <c r="BC194" s="167">
        <f>IF(AZ194=3,G194,0)</f>
        <v>0</v>
      </c>
      <c r="BD194" s="167">
        <f>IF(AZ194=4,G194,0)</f>
        <v>0</v>
      </c>
      <c r="BE194" s="167">
        <f>IF(AZ194=5,G194,0)</f>
        <v>0</v>
      </c>
      <c r="CA194" s="202">
        <v>1</v>
      </c>
      <c r="CB194" s="202">
        <v>9</v>
      </c>
      <c r="CZ194" s="167">
        <v>0</v>
      </c>
    </row>
    <row r="195" spans="1:104" ht="22.5">
      <c r="A195" s="203"/>
      <c r="B195" s="204"/>
      <c r="C195" s="205" t="s">
        <v>338</v>
      </c>
      <c r="D195" s="206"/>
      <c r="E195" s="206"/>
      <c r="F195" s="206"/>
      <c r="G195" s="207"/>
      <c r="L195" s="208" t="s">
        <v>338</v>
      </c>
      <c r="O195" s="195">
        <v>3</v>
      </c>
    </row>
    <row r="196" spans="1:104">
      <c r="A196" s="196">
        <v>69</v>
      </c>
      <c r="B196" s="197" t="s">
        <v>339</v>
      </c>
      <c r="C196" s="198" t="s">
        <v>340</v>
      </c>
      <c r="D196" s="199" t="s">
        <v>92</v>
      </c>
      <c r="E196" s="200">
        <v>2</v>
      </c>
      <c r="F196" s="200">
        <v>0</v>
      </c>
      <c r="G196" s="201">
        <f>E196*F196</f>
        <v>0</v>
      </c>
      <c r="O196" s="195">
        <v>2</v>
      </c>
      <c r="AA196" s="167">
        <v>1</v>
      </c>
      <c r="AB196" s="167">
        <v>9</v>
      </c>
      <c r="AC196" s="167">
        <v>9</v>
      </c>
      <c r="AZ196" s="167">
        <v>4</v>
      </c>
      <c r="BA196" s="167">
        <f>IF(AZ196=1,G196,0)</f>
        <v>0</v>
      </c>
      <c r="BB196" s="167">
        <f>IF(AZ196=2,G196,0)</f>
        <v>0</v>
      </c>
      <c r="BC196" s="167">
        <f>IF(AZ196=3,G196,0)</f>
        <v>0</v>
      </c>
      <c r="BD196" s="167">
        <f>IF(AZ196=4,G196,0)</f>
        <v>0</v>
      </c>
      <c r="BE196" s="167">
        <f>IF(AZ196=5,G196,0)</f>
        <v>0</v>
      </c>
      <c r="CA196" s="202">
        <v>1</v>
      </c>
      <c r="CB196" s="202">
        <v>9</v>
      </c>
      <c r="CZ196" s="167">
        <v>0</v>
      </c>
    </row>
    <row r="197" spans="1:104" ht="22.5">
      <c r="A197" s="203"/>
      <c r="B197" s="204"/>
      <c r="C197" s="205" t="s">
        <v>341</v>
      </c>
      <c r="D197" s="206"/>
      <c r="E197" s="206"/>
      <c r="F197" s="206"/>
      <c r="G197" s="207"/>
      <c r="L197" s="208" t="s">
        <v>341</v>
      </c>
      <c r="O197" s="195">
        <v>3</v>
      </c>
    </row>
    <row r="198" spans="1:104" ht="22.5">
      <c r="A198" s="196">
        <v>70</v>
      </c>
      <c r="B198" s="197" t="s">
        <v>342</v>
      </c>
      <c r="C198" s="198" t="s">
        <v>343</v>
      </c>
      <c r="D198" s="199" t="s">
        <v>103</v>
      </c>
      <c r="E198" s="200">
        <v>830</v>
      </c>
      <c r="F198" s="200">
        <v>0</v>
      </c>
      <c r="G198" s="201">
        <f>E198*F198</f>
        <v>0</v>
      </c>
      <c r="O198" s="195">
        <v>2</v>
      </c>
      <c r="AA198" s="167">
        <v>1</v>
      </c>
      <c r="AB198" s="167">
        <v>9</v>
      </c>
      <c r="AC198" s="167">
        <v>9</v>
      </c>
      <c r="AZ198" s="167">
        <v>4</v>
      </c>
      <c r="BA198" s="167">
        <f>IF(AZ198=1,G198,0)</f>
        <v>0</v>
      </c>
      <c r="BB198" s="167">
        <f>IF(AZ198=2,G198,0)</f>
        <v>0</v>
      </c>
      <c r="BC198" s="167">
        <f>IF(AZ198=3,G198,0)</f>
        <v>0</v>
      </c>
      <c r="BD198" s="167">
        <f>IF(AZ198=4,G198,0)</f>
        <v>0</v>
      </c>
      <c r="BE198" s="167">
        <f>IF(AZ198=5,G198,0)</f>
        <v>0</v>
      </c>
      <c r="CA198" s="202">
        <v>1</v>
      </c>
      <c r="CB198" s="202">
        <v>9</v>
      </c>
      <c r="CZ198" s="167">
        <v>1.7000000000000001E-4</v>
      </c>
    </row>
    <row r="199" spans="1:104">
      <c r="A199" s="203"/>
      <c r="B199" s="209"/>
      <c r="C199" s="210" t="s">
        <v>344</v>
      </c>
      <c r="D199" s="211"/>
      <c r="E199" s="212">
        <v>0</v>
      </c>
      <c r="F199" s="213"/>
      <c r="G199" s="214"/>
      <c r="M199" s="208" t="s">
        <v>344</v>
      </c>
      <c r="O199" s="195"/>
    </row>
    <row r="200" spans="1:104">
      <c r="A200" s="203"/>
      <c r="B200" s="209"/>
      <c r="C200" s="210" t="s">
        <v>345</v>
      </c>
      <c r="D200" s="211"/>
      <c r="E200" s="212">
        <v>60</v>
      </c>
      <c r="F200" s="213"/>
      <c r="G200" s="214"/>
      <c r="M200" s="208" t="s">
        <v>345</v>
      </c>
      <c r="O200" s="195"/>
    </row>
    <row r="201" spans="1:104">
      <c r="A201" s="203"/>
      <c r="B201" s="209"/>
      <c r="C201" s="210" t="s">
        <v>346</v>
      </c>
      <c r="D201" s="211"/>
      <c r="E201" s="212">
        <v>300</v>
      </c>
      <c r="F201" s="213"/>
      <c r="G201" s="214"/>
      <c r="M201" s="208" t="s">
        <v>346</v>
      </c>
      <c r="O201" s="195"/>
    </row>
    <row r="202" spans="1:104">
      <c r="A202" s="203"/>
      <c r="B202" s="209"/>
      <c r="C202" s="210" t="s">
        <v>347</v>
      </c>
      <c r="D202" s="211"/>
      <c r="E202" s="212">
        <v>0</v>
      </c>
      <c r="F202" s="213"/>
      <c r="G202" s="214"/>
      <c r="M202" s="208" t="s">
        <v>347</v>
      </c>
      <c r="O202" s="195"/>
    </row>
    <row r="203" spans="1:104">
      <c r="A203" s="203"/>
      <c r="B203" s="209"/>
      <c r="C203" s="210" t="s">
        <v>348</v>
      </c>
      <c r="D203" s="211"/>
      <c r="E203" s="212">
        <v>120</v>
      </c>
      <c r="F203" s="213"/>
      <c r="G203" s="214"/>
      <c r="M203" s="208" t="s">
        <v>348</v>
      </c>
      <c r="O203" s="195"/>
    </row>
    <row r="204" spans="1:104">
      <c r="A204" s="203"/>
      <c r="B204" s="209"/>
      <c r="C204" s="210" t="s">
        <v>349</v>
      </c>
      <c r="D204" s="211"/>
      <c r="E204" s="212">
        <v>150</v>
      </c>
      <c r="F204" s="213"/>
      <c r="G204" s="214"/>
      <c r="M204" s="208" t="s">
        <v>349</v>
      </c>
      <c r="O204" s="195"/>
    </row>
    <row r="205" spans="1:104">
      <c r="A205" s="203"/>
      <c r="B205" s="209"/>
      <c r="C205" s="210" t="s">
        <v>350</v>
      </c>
      <c r="D205" s="211"/>
      <c r="E205" s="212">
        <v>120</v>
      </c>
      <c r="F205" s="213"/>
      <c r="G205" s="214"/>
      <c r="M205" s="208" t="s">
        <v>350</v>
      </c>
      <c r="O205" s="195"/>
    </row>
    <row r="206" spans="1:104">
      <c r="A206" s="203"/>
      <c r="B206" s="209"/>
      <c r="C206" s="210" t="s">
        <v>351</v>
      </c>
      <c r="D206" s="211"/>
      <c r="E206" s="212">
        <v>80</v>
      </c>
      <c r="F206" s="213"/>
      <c r="G206" s="214"/>
      <c r="M206" s="208" t="s">
        <v>351</v>
      </c>
      <c r="O206" s="195"/>
    </row>
    <row r="207" spans="1:104" ht="22.5">
      <c r="A207" s="196">
        <v>71</v>
      </c>
      <c r="B207" s="197" t="s">
        <v>352</v>
      </c>
      <c r="C207" s="198" t="s">
        <v>353</v>
      </c>
      <c r="D207" s="199" t="s">
        <v>103</v>
      </c>
      <c r="E207" s="200">
        <v>1080</v>
      </c>
      <c r="F207" s="200">
        <v>0</v>
      </c>
      <c r="G207" s="201">
        <f>E207*F207</f>
        <v>0</v>
      </c>
      <c r="O207" s="195">
        <v>2</v>
      </c>
      <c r="AA207" s="167">
        <v>1</v>
      </c>
      <c r="AB207" s="167">
        <v>9</v>
      </c>
      <c r="AC207" s="167">
        <v>9</v>
      </c>
      <c r="AZ207" s="167">
        <v>4</v>
      </c>
      <c r="BA207" s="167">
        <f>IF(AZ207=1,G207,0)</f>
        <v>0</v>
      </c>
      <c r="BB207" s="167">
        <f>IF(AZ207=2,G207,0)</f>
        <v>0</v>
      </c>
      <c r="BC207" s="167">
        <f>IF(AZ207=3,G207,0)</f>
        <v>0</v>
      </c>
      <c r="BD207" s="167">
        <f>IF(AZ207=4,G207,0)</f>
        <v>0</v>
      </c>
      <c r="BE207" s="167">
        <f>IF(AZ207=5,G207,0)</f>
        <v>0</v>
      </c>
      <c r="CA207" s="202">
        <v>1</v>
      </c>
      <c r="CB207" s="202">
        <v>9</v>
      </c>
      <c r="CZ207" s="167">
        <v>2.3000000000000001E-4</v>
      </c>
    </row>
    <row r="208" spans="1:104">
      <c r="A208" s="203"/>
      <c r="B208" s="209"/>
      <c r="C208" s="210" t="s">
        <v>347</v>
      </c>
      <c r="D208" s="211"/>
      <c r="E208" s="212">
        <v>0</v>
      </c>
      <c r="F208" s="213"/>
      <c r="G208" s="214"/>
      <c r="M208" s="208" t="s">
        <v>347</v>
      </c>
      <c r="O208" s="195"/>
    </row>
    <row r="209" spans="1:104">
      <c r="A209" s="203"/>
      <c r="B209" s="209"/>
      <c r="C209" s="210" t="s">
        <v>354</v>
      </c>
      <c r="D209" s="211"/>
      <c r="E209" s="212">
        <v>160</v>
      </c>
      <c r="F209" s="213"/>
      <c r="G209" s="214"/>
      <c r="M209" s="208" t="s">
        <v>354</v>
      </c>
      <c r="O209" s="195"/>
    </row>
    <row r="210" spans="1:104">
      <c r="A210" s="203"/>
      <c r="B210" s="209"/>
      <c r="C210" s="210" t="s">
        <v>355</v>
      </c>
      <c r="D210" s="211"/>
      <c r="E210" s="212">
        <v>150</v>
      </c>
      <c r="F210" s="213"/>
      <c r="G210" s="214"/>
      <c r="M210" s="208" t="s">
        <v>355</v>
      </c>
      <c r="O210" s="195"/>
    </row>
    <row r="211" spans="1:104">
      <c r="A211" s="203"/>
      <c r="B211" s="209"/>
      <c r="C211" s="210" t="s">
        <v>356</v>
      </c>
      <c r="D211" s="211"/>
      <c r="E211" s="212">
        <v>230</v>
      </c>
      <c r="F211" s="213"/>
      <c r="G211" s="214"/>
      <c r="M211" s="208" t="s">
        <v>356</v>
      </c>
      <c r="O211" s="195"/>
    </row>
    <row r="212" spans="1:104">
      <c r="A212" s="203"/>
      <c r="B212" s="209"/>
      <c r="C212" s="210" t="s">
        <v>357</v>
      </c>
      <c r="D212" s="211"/>
      <c r="E212" s="212">
        <v>90</v>
      </c>
      <c r="F212" s="213"/>
      <c r="G212" s="214"/>
      <c r="M212" s="208" t="s">
        <v>357</v>
      </c>
      <c r="O212" s="195"/>
    </row>
    <row r="213" spans="1:104">
      <c r="A213" s="203"/>
      <c r="B213" s="209"/>
      <c r="C213" s="210" t="s">
        <v>344</v>
      </c>
      <c r="D213" s="211"/>
      <c r="E213" s="212">
        <v>0</v>
      </c>
      <c r="F213" s="213"/>
      <c r="G213" s="214"/>
      <c r="M213" s="208" t="s">
        <v>344</v>
      </c>
      <c r="O213" s="195"/>
    </row>
    <row r="214" spans="1:104">
      <c r="A214" s="203"/>
      <c r="B214" s="209"/>
      <c r="C214" s="210" t="s">
        <v>358</v>
      </c>
      <c r="D214" s="211"/>
      <c r="E214" s="212">
        <v>190</v>
      </c>
      <c r="F214" s="213"/>
      <c r="G214" s="214"/>
      <c r="M214" s="208" t="s">
        <v>358</v>
      </c>
      <c r="O214" s="195"/>
    </row>
    <row r="215" spans="1:104">
      <c r="A215" s="203"/>
      <c r="B215" s="209"/>
      <c r="C215" s="210" t="s">
        <v>359</v>
      </c>
      <c r="D215" s="211"/>
      <c r="E215" s="212">
        <v>160</v>
      </c>
      <c r="F215" s="213"/>
      <c r="G215" s="214"/>
      <c r="M215" s="208" t="s">
        <v>359</v>
      </c>
      <c r="O215" s="195"/>
    </row>
    <row r="216" spans="1:104">
      <c r="A216" s="203"/>
      <c r="B216" s="209"/>
      <c r="C216" s="210" t="s">
        <v>360</v>
      </c>
      <c r="D216" s="211"/>
      <c r="E216" s="212">
        <v>100</v>
      </c>
      <c r="F216" s="213"/>
      <c r="G216" s="214"/>
      <c r="M216" s="208" t="s">
        <v>360</v>
      </c>
      <c r="O216" s="195"/>
    </row>
    <row r="217" spans="1:104" ht="22.5">
      <c r="A217" s="196">
        <v>72</v>
      </c>
      <c r="B217" s="197" t="s">
        <v>361</v>
      </c>
      <c r="C217" s="198" t="s">
        <v>362</v>
      </c>
      <c r="D217" s="199" t="s">
        <v>103</v>
      </c>
      <c r="E217" s="200">
        <v>80</v>
      </c>
      <c r="F217" s="200">
        <v>0</v>
      </c>
      <c r="G217" s="201">
        <f>E217*F217</f>
        <v>0</v>
      </c>
      <c r="O217" s="195">
        <v>2</v>
      </c>
      <c r="AA217" s="167">
        <v>1</v>
      </c>
      <c r="AB217" s="167">
        <v>9</v>
      </c>
      <c r="AC217" s="167">
        <v>9</v>
      </c>
      <c r="AZ217" s="167">
        <v>4</v>
      </c>
      <c r="BA217" s="167">
        <f>IF(AZ217=1,G217,0)</f>
        <v>0</v>
      </c>
      <c r="BB217" s="167">
        <f>IF(AZ217=2,G217,0)</f>
        <v>0</v>
      </c>
      <c r="BC217" s="167">
        <f>IF(AZ217=3,G217,0)</f>
        <v>0</v>
      </c>
      <c r="BD217" s="167">
        <f>IF(AZ217=4,G217,0)</f>
        <v>0</v>
      </c>
      <c r="BE217" s="167">
        <f>IF(AZ217=5,G217,0)</f>
        <v>0</v>
      </c>
      <c r="CA217" s="202">
        <v>1</v>
      </c>
      <c r="CB217" s="202">
        <v>9</v>
      </c>
      <c r="CZ217" s="167">
        <v>2.2000000000000001E-4</v>
      </c>
    </row>
    <row r="218" spans="1:104" ht="22.5">
      <c r="A218" s="196">
        <v>73</v>
      </c>
      <c r="B218" s="197" t="s">
        <v>363</v>
      </c>
      <c r="C218" s="198" t="s">
        <v>364</v>
      </c>
      <c r="D218" s="199" t="s">
        <v>103</v>
      </c>
      <c r="E218" s="200">
        <v>105</v>
      </c>
      <c r="F218" s="200">
        <v>0</v>
      </c>
      <c r="G218" s="201">
        <f>E218*F218</f>
        <v>0</v>
      </c>
      <c r="O218" s="195">
        <v>2</v>
      </c>
      <c r="AA218" s="167">
        <v>1</v>
      </c>
      <c r="AB218" s="167">
        <v>9</v>
      </c>
      <c r="AC218" s="167">
        <v>9</v>
      </c>
      <c r="AZ218" s="167">
        <v>4</v>
      </c>
      <c r="BA218" s="167">
        <f>IF(AZ218=1,G218,0)</f>
        <v>0</v>
      </c>
      <c r="BB218" s="167">
        <f>IF(AZ218=2,G218,0)</f>
        <v>0</v>
      </c>
      <c r="BC218" s="167">
        <f>IF(AZ218=3,G218,0)</f>
        <v>0</v>
      </c>
      <c r="BD218" s="167">
        <f>IF(AZ218=4,G218,0)</f>
        <v>0</v>
      </c>
      <c r="BE218" s="167">
        <f>IF(AZ218=5,G218,0)</f>
        <v>0</v>
      </c>
      <c r="CA218" s="202">
        <v>1</v>
      </c>
      <c r="CB218" s="202">
        <v>9</v>
      </c>
      <c r="CZ218" s="167">
        <v>3.2000000000000003E-4</v>
      </c>
    </row>
    <row r="219" spans="1:104">
      <c r="A219" s="203"/>
      <c r="B219" s="209"/>
      <c r="C219" s="210" t="s">
        <v>347</v>
      </c>
      <c r="D219" s="211"/>
      <c r="E219" s="212">
        <v>0</v>
      </c>
      <c r="F219" s="213"/>
      <c r="G219" s="214"/>
      <c r="M219" s="208" t="s">
        <v>347</v>
      </c>
      <c r="O219" s="195"/>
    </row>
    <row r="220" spans="1:104">
      <c r="A220" s="203"/>
      <c r="B220" s="209"/>
      <c r="C220" s="210" t="s">
        <v>365</v>
      </c>
      <c r="D220" s="211"/>
      <c r="E220" s="212">
        <v>90</v>
      </c>
      <c r="F220" s="213"/>
      <c r="G220" s="214"/>
      <c r="M220" s="208" t="s">
        <v>365</v>
      </c>
      <c r="O220" s="195"/>
    </row>
    <row r="221" spans="1:104">
      <c r="A221" s="203"/>
      <c r="B221" s="209"/>
      <c r="C221" s="210" t="s">
        <v>366</v>
      </c>
      <c r="D221" s="211"/>
      <c r="E221" s="212">
        <v>15</v>
      </c>
      <c r="F221" s="213"/>
      <c r="G221" s="214"/>
      <c r="M221" s="208" t="s">
        <v>366</v>
      </c>
      <c r="O221" s="195"/>
    </row>
    <row r="222" spans="1:104" ht="22.5">
      <c r="A222" s="196">
        <v>74</v>
      </c>
      <c r="B222" s="197" t="s">
        <v>367</v>
      </c>
      <c r="C222" s="198" t="s">
        <v>368</v>
      </c>
      <c r="D222" s="199" t="s">
        <v>103</v>
      </c>
      <c r="E222" s="200">
        <v>365</v>
      </c>
      <c r="F222" s="200">
        <v>0</v>
      </c>
      <c r="G222" s="201">
        <f>E222*F222</f>
        <v>0</v>
      </c>
      <c r="O222" s="195">
        <v>2</v>
      </c>
      <c r="AA222" s="167">
        <v>1</v>
      </c>
      <c r="AB222" s="167">
        <v>9</v>
      </c>
      <c r="AC222" s="167">
        <v>9</v>
      </c>
      <c r="AZ222" s="167">
        <v>4</v>
      </c>
      <c r="BA222" s="167">
        <f>IF(AZ222=1,G222,0)</f>
        <v>0</v>
      </c>
      <c r="BB222" s="167">
        <f>IF(AZ222=2,G222,0)</f>
        <v>0</v>
      </c>
      <c r="BC222" s="167">
        <f>IF(AZ222=3,G222,0)</f>
        <v>0</v>
      </c>
      <c r="BD222" s="167">
        <f>IF(AZ222=4,G222,0)</f>
        <v>0</v>
      </c>
      <c r="BE222" s="167">
        <f>IF(AZ222=5,G222,0)</f>
        <v>0</v>
      </c>
      <c r="CA222" s="202">
        <v>1</v>
      </c>
      <c r="CB222" s="202">
        <v>9</v>
      </c>
      <c r="CZ222" s="167">
        <v>4.2999999999999999E-4</v>
      </c>
    </row>
    <row r="223" spans="1:104">
      <c r="A223" s="203"/>
      <c r="B223" s="209"/>
      <c r="C223" s="210" t="s">
        <v>344</v>
      </c>
      <c r="D223" s="211"/>
      <c r="E223" s="212">
        <v>0</v>
      </c>
      <c r="F223" s="213"/>
      <c r="G223" s="214"/>
      <c r="M223" s="208" t="s">
        <v>344</v>
      </c>
      <c r="O223" s="195"/>
    </row>
    <row r="224" spans="1:104">
      <c r="A224" s="203"/>
      <c r="B224" s="209"/>
      <c r="C224" s="210" t="s">
        <v>369</v>
      </c>
      <c r="D224" s="211"/>
      <c r="E224" s="212">
        <v>10</v>
      </c>
      <c r="F224" s="213"/>
      <c r="G224" s="214"/>
      <c r="M224" s="208" t="s">
        <v>369</v>
      </c>
      <c r="O224" s="195"/>
    </row>
    <row r="225" spans="1:104">
      <c r="A225" s="203"/>
      <c r="B225" s="209"/>
      <c r="C225" s="210" t="s">
        <v>347</v>
      </c>
      <c r="D225" s="211"/>
      <c r="E225" s="212">
        <v>0</v>
      </c>
      <c r="F225" s="213"/>
      <c r="G225" s="214"/>
      <c r="M225" s="208" t="s">
        <v>347</v>
      </c>
      <c r="O225" s="195"/>
    </row>
    <row r="226" spans="1:104">
      <c r="A226" s="203"/>
      <c r="B226" s="209"/>
      <c r="C226" s="210" t="s">
        <v>370</v>
      </c>
      <c r="D226" s="211"/>
      <c r="E226" s="212">
        <v>140</v>
      </c>
      <c r="F226" s="213"/>
      <c r="G226" s="214"/>
      <c r="M226" s="208" t="s">
        <v>370</v>
      </c>
      <c r="O226" s="195"/>
    </row>
    <row r="227" spans="1:104">
      <c r="A227" s="203"/>
      <c r="B227" s="209"/>
      <c r="C227" s="210" t="s">
        <v>371</v>
      </c>
      <c r="D227" s="211"/>
      <c r="E227" s="212">
        <v>180</v>
      </c>
      <c r="F227" s="213"/>
      <c r="G227" s="214"/>
      <c r="M227" s="208" t="s">
        <v>371</v>
      </c>
      <c r="O227" s="195"/>
    </row>
    <row r="228" spans="1:104">
      <c r="A228" s="203"/>
      <c r="B228" s="209"/>
      <c r="C228" s="210" t="s">
        <v>372</v>
      </c>
      <c r="D228" s="211"/>
      <c r="E228" s="212">
        <v>35</v>
      </c>
      <c r="F228" s="213"/>
      <c r="G228" s="214"/>
      <c r="M228" s="208" t="s">
        <v>372</v>
      </c>
      <c r="O228" s="195"/>
    </row>
    <row r="229" spans="1:104" ht="22.5">
      <c r="A229" s="196">
        <v>75</v>
      </c>
      <c r="B229" s="197" t="s">
        <v>373</v>
      </c>
      <c r="C229" s="198" t="s">
        <v>374</v>
      </c>
      <c r="D229" s="199" t="s">
        <v>103</v>
      </c>
      <c r="E229" s="200">
        <v>45</v>
      </c>
      <c r="F229" s="200">
        <v>0</v>
      </c>
      <c r="G229" s="201">
        <f>E229*F229</f>
        <v>0</v>
      </c>
      <c r="O229" s="195">
        <v>2</v>
      </c>
      <c r="AA229" s="167">
        <v>1</v>
      </c>
      <c r="AB229" s="167">
        <v>9</v>
      </c>
      <c r="AC229" s="167">
        <v>9</v>
      </c>
      <c r="AZ229" s="167">
        <v>4</v>
      </c>
      <c r="BA229" s="167">
        <f>IF(AZ229=1,G229,0)</f>
        <v>0</v>
      </c>
      <c r="BB229" s="167">
        <f>IF(AZ229=2,G229,0)</f>
        <v>0</v>
      </c>
      <c r="BC229" s="167">
        <f>IF(AZ229=3,G229,0)</f>
        <v>0</v>
      </c>
      <c r="BD229" s="167">
        <f>IF(AZ229=4,G229,0)</f>
        <v>0</v>
      </c>
      <c r="BE229" s="167">
        <f>IF(AZ229=5,G229,0)</f>
        <v>0</v>
      </c>
      <c r="CA229" s="202">
        <v>1</v>
      </c>
      <c r="CB229" s="202">
        <v>9</v>
      </c>
      <c r="CZ229" s="167">
        <v>0</v>
      </c>
    </row>
    <row r="230" spans="1:104" ht="22.5">
      <c r="A230" s="196">
        <v>76</v>
      </c>
      <c r="B230" s="197" t="s">
        <v>375</v>
      </c>
      <c r="C230" s="198" t="s">
        <v>376</v>
      </c>
      <c r="D230" s="199" t="s">
        <v>103</v>
      </c>
      <c r="E230" s="200">
        <v>95</v>
      </c>
      <c r="F230" s="200">
        <v>0</v>
      </c>
      <c r="G230" s="201">
        <f>E230*F230</f>
        <v>0</v>
      </c>
      <c r="O230" s="195">
        <v>2</v>
      </c>
      <c r="AA230" s="167">
        <v>1</v>
      </c>
      <c r="AB230" s="167">
        <v>9</v>
      </c>
      <c r="AC230" s="167">
        <v>9</v>
      </c>
      <c r="AZ230" s="167">
        <v>4</v>
      </c>
      <c r="BA230" s="167">
        <f>IF(AZ230=1,G230,0)</f>
        <v>0</v>
      </c>
      <c r="BB230" s="167">
        <f>IF(AZ230=2,G230,0)</f>
        <v>0</v>
      </c>
      <c r="BC230" s="167">
        <f>IF(AZ230=3,G230,0)</f>
        <v>0</v>
      </c>
      <c r="BD230" s="167">
        <f>IF(AZ230=4,G230,0)</f>
        <v>0</v>
      </c>
      <c r="BE230" s="167">
        <f>IF(AZ230=5,G230,0)</f>
        <v>0</v>
      </c>
      <c r="CA230" s="202">
        <v>1</v>
      </c>
      <c r="CB230" s="202">
        <v>9</v>
      </c>
      <c r="CZ230" s="167">
        <v>8.0000000000000004E-4</v>
      </c>
    </row>
    <row r="231" spans="1:104">
      <c r="A231" s="203"/>
      <c r="B231" s="209"/>
      <c r="C231" s="210" t="s">
        <v>377</v>
      </c>
      <c r="D231" s="211"/>
      <c r="E231" s="212">
        <v>10</v>
      </c>
      <c r="F231" s="213"/>
      <c r="G231" s="214"/>
      <c r="M231" s="208" t="s">
        <v>377</v>
      </c>
      <c r="O231" s="195"/>
    </row>
    <row r="232" spans="1:104">
      <c r="A232" s="203"/>
      <c r="B232" s="209"/>
      <c r="C232" s="210" t="s">
        <v>378</v>
      </c>
      <c r="D232" s="211"/>
      <c r="E232" s="212">
        <v>75</v>
      </c>
      <c r="F232" s="213"/>
      <c r="G232" s="214"/>
      <c r="M232" s="208" t="s">
        <v>378</v>
      </c>
      <c r="O232" s="195"/>
    </row>
    <row r="233" spans="1:104">
      <c r="A233" s="203"/>
      <c r="B233" s="209"/>
      <c r="C233" s="210" t="s">
        <v>379</v>
      </c>
      <c r="D233" s="211"/>
      <c r="E233" s="212">
        <v>10</v>
      </c>
      <c r="F233" s="213"/>
      <c r="G233" s="214"/>
      <c r="M233" s="208" t="s">
        <v>379</v>
      </c>
      <c r="O233" s="195"/>
    </row>
    <row r="234" spans="1:104" ht="22.5">
      <c r="A234" s="196">
        <v>77</v>
      </c>
      <c r="B234" s="197" t="s">
        <v>380</v>
      </c>
      <c r="C234" s="198" t="s">
        <v>381</v>
      </c>
      <c r="D234" s="199" t="s">
        <v>103</v>
      </c>
      <c r="E234" s="200">
        <v>30</v>
      </c>
      <c r="F234" s="200">
        <v>0</v>
      </c>
      <c r="G234" s="201">
        <f>E234*F234</f>
        <v>0</v>
      </c>
      <c r="O234" s="195">
        <v>2</v>
      </c>
      <c r="AA234" s="167">
        <v>1</v>
      </c>
      <c r="AB234" s="167">
        <v>9</v>
      </c>
      <c r="AC234" s="167">
        <v>9</v>
      </c>
      <c r="AZ234" s="167">
        <v>4</v>
      </c>
      <c r="BA234" s="167">
        <f>IF(AZ234=1,G234,0)</f>
        <v>0</v>
      </c>
      <c r="BB234" s="167">
        <f>IF(AZ234=2,G234,0)</f>
        <v>0</v>
      </c>
      <c r="BC234" s="167">
        <f>IF(AZ234=3,G234,0)</f>
        <v>0</v>
      </c>
      <c r="BD234" s="167">
        <f>IF(AZ234=4,G234,0)</f>
        <v>0</v>
      </c>
      <c r="BE234" s="167">
        <f>IF(AZ234=5,G234,0)</f>
        <v>0</v>
      </c>
      <c r="CA234" s="202">
        <v>1</v>
      </c>
      <c r="CB234" s="202">
        <v>9</v>
      </c>
      <c r="CZ234" s="167">
        <v>1.1999999999999999E-3</v>
      </c>
    </row>
    <row r="235" spans="1:104">
      <c r="A235" s="196">
        <v>78</v>
      </c>
      <c r="B235" s="197" t="s">
        <v>382</v>
      </c>
      <c r="C235" s="198" t="s">
        <v>383</v>
      </c>
      <c r="D235" s="199" t="s">
        <v>92</v>
      </c>
      <c r="E235" s="200">
        <v>3</v>
      </c>
      <c r="F235" s="200">
        <v>0</v>
      </c>
      <c r="G235" s="201">
        <f>E235*F235</f>
        <v>0</v>
      </c>
      <c r="O235" s="195">
        <v>2</v>
      </c>
      <c r="AA235" s="167">
        <v>1</v>
      </c>
      <c r="AB235" s="167">
        <v>7</v>
      </c>
      <c r="AC235" s="167">
        <v>7</v>
      </c>
      <c r="AZ235" s="167">
        <v>4</v>
      </c>
      <c r="BA235" s="167">
        <f>IF(AZ235=1,G235,0)</f>
        <v>0</v>
      </c>
      <c r="BB235" s="167">
        <f>IF(AZ235=2,G235,0)</f>
        <v>0</v>
      </c>
      <c r="BC235" s="167">
        <f>IF(AZ235=3,G235,0)</f>
        <v>0</v>
      </c>
      <c r="BD235" s="167">
        <f>IF(AZ235=4,G235,0)</f>
        <v>0</v>
      </c>
      <c r="BE235" s="167">
        <f>IF(AZ235=5,G235,0)</f>
        <v>0</v>
      </c>
      <c r="CA235" s="202">
        <v>1</v>
      </c>
      <c r="CB235" s="202">
        <v>7</v>
      </c>
      <c r="CZ235" s="167">
        <v>0</v>
      </c>
    </row>
    <row r="236" spans="1:104">
      <c r="A236" s="196">
        <v>79</v>
      </c>
      <c r="B236" s="197" t="s">
        <v>384</v>
      </c>
      <c r="C236" s="198" t="s">
        <v>385</v>
      </c>
      <c r="D236" s="199" t="s">
        <v>103</v>
      </c>
      <c r="E236" s="200">
        <v>45</v>
      </c>
      <c r="F236" s="200">
        <v>0</v>
      </c>
      <c r="G236" s="201">
        <f>E236*F236</f>
        <v>0</v>
      </c>
      <c r="O236" s="195">
        <v>2</v>
      </c>
      <c r="AA236" s="167">
        <v>3</v>
      </c>
      <c r="AB236" s="167">
        <v>9</v>
      </c>
      <c r="AC236" s="167">
        <v>34111643</v>
      </c>
      <c r="AZ236" s="167">
        <v>3</v>
      </c>
      <c r="BA236" s="167">
        <f>IF(AZ236=1,G236,0)</f>
        <v>0</v>
      </c>
      <c r="BB236" s="167">
        <f>IF(AZ236=2,G236,0)</f>
        <v>0</v>
      </c>
      <c r="BC236" s="167">
        <f>IF(AZ236=3,G236,0)</f>
        <v>0</v>
      </c>
      <c r="BD236" s="167">
        <f>IF(AZ236=4,G236,0)</f>
        <v>0</v>
      </c>
      <c r="BE236" s="167">
        <f>IF(AZ236=5,G236,0)</f>
        <v>0</v>
      </c>
      <c r="CA236" s="202">
        <v>3</v>
      </c>
      <c r="CB236" s="202">
        <v>9</v>
      </c>
      <c r="CZ236" s="167">
        <v>3.0599999999999998E-3</v>
      </c>
    </row>
    <row r="237" spans="1:104">
      <c r="A237" s="196">
        <v>80</v>
      </c>
      <c r="B237" s="197" t="s">
        <v>386</v>
      </c>
      <c r="C237" s="198" t="s">
        <v>387</v>
      </c>
      <c r="D237" s="199" t="s">
        <v>103</v>
      </c>
      <c r="E237" s="200">
        <v>32</v>
      </c>
      <c r="F237" s="200">
        <v>0</v>
      </c>
      <c r="G237" s="201">
        <f>E237*F237</f>
        <v>0</v>
      </c>
      <c r="O237" s="195">
        <v>2</v>
      </c>
      <c r="AA237" s="167">
        <v>3</v>
      </c>
      <c r="AB237" s="167">
        <v>9</v>
      </c>
      <c r="AC237" s="167">
        <v>345709994060</v>
      </c>
      <c r="AZ237" s="167">
        <v>3</v>
      </c>
      <c r="BA237" s="167">
        <f>IF(AZ237=1,G237,0)</f>
        <v>0</v>
      </c>
      <c r="BB237" s="167">
        <f>IF(AZ237=2,G237,0)</f>
        <v>0</v>
      </c>
      <c r="BC237" s="167">
        <f>IF(AZ237=3,G237,0)</f>
        <v>0</v>
      </c>
      <c r="BD237" s="167">
        <f>IF(AZ237=4,G237,0)</f>
        <v>0</v>
      </c>
      <c r="BE237" s="167">
        <f>IF(AZ237=5,G237,0)</f>
        <v>0</v>
      </c>
      <c r="CA237" s="202">
        <v>3</v>
      </c>
      <c r="CB237" s="202">
        <v>9</v>
      </c>
      <c r="CZ237" s="167">
        <v>0</v>
      </c>
    </row>
    <row r="238" spans="1:104">
      <c r="A238" s="203"/>
      <c r="B238" s="204"/>
      <c r="C238" s="205" t="s">
        <v>388</v>
      </c>
      <c r="D238" s="206"/>
      <c r="E238" s="206"/>
      <c r="F238" s="206"/>
      <c r="G238" s="207"/>
      <c r="L238" s="208" t="s">
        <v>388</v>
      </c>
      <c r="O238" s="195">
        <v>3</v>
      </c>
    </row>
    <row r="239" spans="1:104">
      <c r="A239" s="196">
        <v>81</v>
      </c>
      <c r="B239" s="197" t="s">
        <v>389</v>
      </c>
      <c r="C239" s="198" t="s">
        <v>390</v>
      </c>
      <c r="D239" s="199" t="s">
        <v>92</v>
      </c>
      <c r="E239" s="200">
        <v>7</v>
      </c>
      <c r="F239" s="200">
        <v>0</v>
      </c>
      <c r="G239" s="201">
        <f>E239*F239</f>
        <v>0</v>
      </c>
      <c r="O239" s="195">
        <v>2</v>
      </c>
      <c r="AA239" s="167">
        <v>3</v>
      </c>
      <c r="AB239" s="167">
        <v>9</v>
      </c>
      <c r="AC239" s="167" t="s">
        <v>389</v>
      </c>
      <c r="AZ239" s="167">
        <v>3</v>
      </c>
      <c r="BA239" s="167">
        <f>IF(AZ239=1,G239,0)</f>
        <v>0</v>
      </c>
      <c r="BB239" s="167">
        <f>IF(AZ239=2,G239,0)</f>
        <v>0</v>
      </c>
      <c r="BC239" s="167">
        <f>IF(AZ239=3,G239,0)</f>
        <v>0</v>
      </c>
      <c r="BD239" s="167">
        <f>IF(AZ239=4,G239,0)</f>
        <v>0</v>
      </c>
      <c r="BE239" s="167">
        <f>IF(AZ239=5,G239,0)</f>
        <v>0</v>
      </c>
      <c r="CA239" s="202">
        <v>3</v>
      </c>
      <c r="CB239" s="202">
        <v>9</v>
      </c>
      <c r="CZ239" s="167">
        <v>0</v>
      </c>
    </row>
    <row r="240" spans="1:104">
      <c r="A240" s="196">
        <v>82</v>
      </c>
      <c r="B240" s="197" t="s">
        <v>391</v>
      </c>
      <c r="C240" s="198" t="s">
        <v>392</v>
      </c>
      <c r="D240" s="199" t="s">
        <v>92</v>
      </c>
      <c r="E240" s="200">
        <v>26</v>
      </c>
      <c r="F240" s="200">
        <v>0</v>
      </c>
      <c r="G240" s="201">
        <f>E240*F240</f>
        <v>0</v>
      </c>
      <c r="O240" s="195">
        <v>2</v>
      </c>
      <c r="AA240" s="167">
        <v>3</v>
      </c>
      <c r="AB240" s="167">
        <v>9</v>
      </c>
      <c r="AC240" s="167" t="s">
        <v>391</v>
      </c>
      <c r="AZ240" s="167">
        <v>3</v>
      </c>
      <c r="BA240" s="167">
        <f>IF(AZ240=1,G240,0)</f>
        <v>0</v>
      </c>
      <c r="BB240" s="167">
        <f>IF(AZ240=2,G240,0)</f>
        <v>0</v>
      </c>
      <c r="BC240" s="167">
        <f>IF(AZ240=3,G240,0)</f>
        <v>0</v>
      </c>
      <c r="BD240" s="167">
        <f>IF(AZ240=4,G240,0)</f>
        <v>0</v>
      </c>
      <c r="BE240" s="167">
        <f>IF(AZ240=5,G240,0)</f>
        <v>0</v>
      </c>
      <c r="CA240" s="202">
        <v>3</v>
      </c>
      <c r="CB240" s="202">
        <v>9</v>
      </c>
      <c r="CZ240" s="167">
        <v>0</v>
      </c>
    </row>
    <row r="241" spans="1:104">
      <c r="A241" s="196">
        <v>83</v>
      </c>
      <c r="B241" s="197" t="s">
        <v>393</v>
      </c>
      <c r="C241" s="198" t="s">
        <v>394</v>
      </c>
      <c r="D241" s="199" t="s">
        <v>92</v>
      </c>
      <c r="E241" s="200">
        <v>12</v>
      </c>
      <c r="F241" s="200">
        <v>0</v>
      </c>
      <c r="G241" s="201">
        <f>E241*F241</f>
        <v>0</v>
      </c>
      <c r="O241" s="195">
        <v>2</v>
      </c>
      <c r="AA241" s="167">
        <v>3</v>
      </c>
      <c r="AB241" s="167">
        <v>9</v>
      </c>
      <c r="AC241" s="167" t="s">
        <v>393</v>
      </c>
      <c r="AZ241" s="167">
        <v>3</v>
      </c>
      <c r="BA241" s="167">
        <f>IF(AZ241=1,G241,0)</f>
        <v>0</v>
      </c>
      <c r="BB241" s="167">
        <f>IF(AZ241=2,G241,0)</f>
        <v>0</v>
      </c>
      <c r="BC241" s="167">
        <f>IF(AZ241=3,G241,0)</f>
        <v>0</v>
      </c>
      <c r="BD241" s="167">
        <f>IF(AZ241=4,G241,0)</f>
        <v>0</v>
      </c>
      <c r="BE241" s="167">
        <f>IF(AZ241=5,G241,0)</f>
        <v>0</v>
      </c>
      <c r="CA241" s="202">
        <v>3</v>
      </c>
      <c r="CB241" s="202">
        <v>9</v>
      </c>
      <c r="CZ241" s="167">
        <v>0</v>
      </c>
    </row>
    <row r="242" spans="1:104">
      <c r="A242" s="196">
        <v>84</v>
      </c>
      <c r="B242" s="197" t="s">
        <v>395</v>
      </c>
      <c r="C242" s="198" t="s">
        <v>396</v>
      </c>
      <c r="D242" s="199" t="s">
        <v>92</v>
      </c>
      <c r="E242" s="200">
        <v>6</v>
      </c>
      <c r="F242" s="200">
        <v>0</v>
      </c>
      <c r="G242" s="201">
        <f>E242*F242</f>
        <v>0</v>
      </c>
      <c r="O242" s="195">
        <v>2</v>
      </c>
      <c r="AA242" s="167">
        <v>3</v>
      </c>
      <c r="AB242" s="167">
        <v>9</v>
      </c>
      <c r="AC242" s="167" t="s">
        <v>395</v>
      </c>
      <c r="AZ242" s="167">
        <v>3</v>
      </c>
      <c r="BA242" s="167">
        <f>IF(AZ242=1,G242,0)</f>
        <v>0</v>
      </c>
      <c r="BB242" s="167">
        <f>IF(AZ242=2,G242,0)</f>
        <v>0</v>
      </c>
      <c r="BC242" s="167">
        <f>IF(AZ242=3,G242,0)</f>
        <v>0</v>
      </c>
      <c r="BD242" s="167">
        <f>IF(AZ242=4,G242,0)</f>
        <v>0</v>
      </c>
      <c r="BE242" s="167">
        <f>IF(AZ242=5,G242,0)</f>
        <v>0</v>
      </c>
      <c r="CA242" s="202">
        <v>3</v>
      </c>
      <c r="CB242" s="202">
        <v>9</v>
      </c>
      <c r="CZ242" s="167">
        <v>0</v>
      </c>
    </row>
    <row r="243" spans="1:104">
      <c r="A243" s="196">
        <v>85</v>
      </c>
      <c r="B243" s="197" t="s">
        <v>397</v>
      </c>
      <c r="C243" s="198" t="s">
        <v>398</v>
      </c>
      <c r="D243" s="199" t="s">
        <v>92</v>
      </c>
      <c r="E243" s="200">
        <v>3</v>
      </c>
      <c r="F243" s="200">
        <v>0</v>
      </c>
      <c r="G243" s="201">
        <f>E243*F243</f>
        <v>0</v>
      </c>
      <c r="O243" s="195">
        <v>2</v>
      </c>
      <c r="AA243" s="167">
        <v>3</v>
      </c>
      <c r="AB243" s="167">
        <v>9</v>
      </c>
      <c r="AC243" s="167" t="s">
        <v>397</v>
      </c>
      <c r="AZ243" s="167">
        <v>3</v>
      </c>
      <c r="BA243" s="167">
        <f>IF(AZ243=1,G243,0)</f>
        <v>0</v>
      </c>
      <c r="BB243" s="167">
        <f>IF(AZ243=2,G243,0)</f>
        <v>0</v>
      </c>
      <c r="BC243" s="167">
        <f>IF(AZ243=3,G243,0)</f>
        <v>0</v>
      </c>
      <c r="BD243" s="167">
        <f>IF(AZ243=4,G243,0)</f>
        <v>0</v>
      </c>
      <c r="BE243" s="167">
        <f>IF(AZ243=5,G243,0)</f>
        <v>0</v>
      </c>
      <c r="CA243" s="202">
        <v>3</v>
      </c>
      <c r="CB243" s="202">
        <v>9</v>
      </c>
      <c r="CZ243" s="167">
        <v>0</v>
      </c>
    </row>
    <row r="244" spans="1:104">
      <c r="A244" s="196">
        <v>86</v>
      </c>
      <c r="B244" s="197" t="s">
        <v>399</v>
      </c>
      <c r="C244" s="198" t="s">
        <v>400</v>
      </c>
      <c r="D244" s="199" t="s">
        <v>92</v>
      </c>
      <c r="E244" s="200">
        <v>23</v>
      </c>
      <c r="F244" s="200">
        <v>0</v>
      </c>
      <c r="G244" s="201">
        <f>E244*F244</f>
        <v>0</v>
      </c>
      <c r="O244" s="195">
        <v>2</v>
      </c>
      <c r="AA244" s="167">
        <v>3</v>
      </c>
      <c r="AB244" s="167">
        <v>9</v>
      </c>
      <c r="AC244" s="167" t="s">
        <v>399</v>
      </c>
      <c r="AZ244" s="167">
        <v>3</v>
      </c>
      <c r="BA244" s="167">
        <f>IF(AZ244=1,G244,0)</f>
        <v>0</v>
      </c>
      <c r="BB244" s="167">
        <f>IF(AZ244=2,G244,0)</f>
        <v>0</v>
      </c>
      <c r="BC244" s="167">
        <f>IF(AZ244=3,G244,0)</f>
        <v>0</v>
      </c>
      <c r="BD244" s="167">
        <f>IF(AZ244=4,G244,0)</f>
        <v>0</v>
      </c>
      <c r="BE244" s="167">
        <f>IF(AZ244=5,G244,0)</f>
        <v>0</v>
      </c>
      <c r="CA244" s="202">
        <v>3</v>
      </c>
      <c r="CB244" s="202">
        <v>9</v>
      </c>
      <c r="CZ244" s="167">
        <v>0</v>
      </c>
    </row>
    <row r="245" spans="1:104">
      <c r="A245" s="196">
        <v>87</v>
      </c>
      <c r="B245" s="197" t="s">
        <v>401</v>
      </c>
      <c r="C245" s="198" t="s">
        <v>402</v>
      </c>
      <c r="D245" s="199" t="s">
        <v>92</v>
      </c>
      <c r="E245" s="200">
        <v>6</v>
      </c>
      <c r="F245" s="200">
        <v>0</v>
      </c>
      <c r="G245" s="201">
        <f>E245*F245</f>
        <v>0</v>
      </c>
      <c r="O245" s="195">
        <v>2</v>
      </c>
      <c r="AA245" s="167">
        <v>3</v>
      </c>
      <c r="AB245" s="167">
        <v>9</v>
      </c>
      <c r="AC245" s="167" t="s">
        <v>401</v>
      </c>
      <c r="AZ245" s="167">
        <v>3</v>
      </c>
      <c r="BA245" s="167">
        <f>IF(AZ245=1,G245,0)</f>
        <v>0</v>
      </c>
      <c r="BB245" s="167">
        <f>IF(AZ245=2,G245,0)</f>
        <v>0</v>
      </c>
      <c r="BC245" s="167">
        <f>IF(AZ245=3,G245,0)</f>
        <v>0</v>
      </c>
      <c r="BD245" s="167">
        <f>IF(AZ245=4,G245,0)</f>
        <v>0</v>
      </c>
      <c r="BE245" s="167">
        <f>IF(AZ245=5,G245,0)</f>
        <v>0</v>
      </c>
      <c r="CA245" s="202">
        <v>3</v>
      </c>
      <c r="CB245" s="202">
        <v>9</v>
      </c>
      <c r="CZ245" s="167">
        <v>0</v>
      </c>
    </row>
    <row r="246" spans="1:104">
      <c r="A246" s="196">
        <v>88</v>
      </c>
      <c r="B246" s="197" t="s">
        <v>403</v>
      </c>
      <c r="C246" s="198" t="s">
        <v>404</v>
      </c>
      <c r="D246" s="199" t="s">
        <v>92</v>
      </c>
      <c r="E246" s="200">
        <v>22</v>
      </c>
      <c r="F246" s="200">
        <v>0</v>
      </c>
      <c r="G246" s="201">
        <f>E246*F246</f>
        <v>0</v>
      </c>
      <c r="O246" s="195">
        <v>2</v>
      </c>
      <c r="AA246" s="167">
        <v>3</v>
      </c>
      <c r="AB246" s="167">
        <v>9</v>
      </c>
      <c r="AC246" s="167" t="s">
        <v>403</v>
      </c>
      <c r="AZ246" s="167">
        <v>3</v>
      </c>
      <c r="BA246" s="167">
        <f>IF(AZ246=1,G246,0)</f>
        <v>0</v>
      </c>
      <c r="BB246" s="167">
        <f>IF(AZ246=2,G246,0)</f>
        <v>0</v>
      </c>
      <c r="BC246" s="167">
        <f>IF(AZ246=3,G246,0)</f>
        <v>0</v>
      </c>
      <c r="BD246" s="167">
        <f>IF(AZ246=4,G246,0)</f>
        <v>0</v>
      </c>
      <c r="BE246" s="167">
        <f>IF(AZ246=5,G246,0)</f>
        <v>0</v>
      </c>
      <c r="CA246" s="202">
        <v>3</v>
      </c>
      <c r="CB246" s="202">
        <v>9</v>
      </c>
      <c r="CZ246" s="167">
        <v>0</v>
      </c>
    </row>
    <row r="247" spans="1:104">
      <c r="A247" s="196">
        <v>89</v>
      </c>
      <c r="B247" s="197" t="s">
        <v>405</v>
      </c>
      <c r="C247" s="198" t="s">
        <v>406</v>
      </c>
      <c r="D247" s="199" t="s">
        <v>92</v>
      </c>
      <c r="E247" s="200">
        <v>11</v>
      </c>
      <c r="F247" s="200">
        <v>0</v>
      </c>
      <c r="G247" s="201">
        <f>E247*F247</f>
        <v>0</v>
      </c>
      <c r="O247" s="195">
        <v>2</v>
      </c>
      <c r="AA247" s="167">
        <v>3</v>
      </c>
      <c r="AB247" s="167">
        <v>9</v>
      </c>
      <c r="AC247" s="167" t="s">
        <v>405</v>
      </c>
      <c r="AZ247" s="167">
        <v>3</v>
      </c>
      <c r="BA247" s="167">
        <f>IF(AZ247=1,G247,0)</f>
        <v>0</v>
      </c>
      <c r="BB247" s="167">
        <f>IF(AZ247=2,G247,0)</f>
        <v>0</v>
      </c>
      <c r="BC247" s="167">
        <f>IF(AZ247=3,G247,0)</f>
        <v>0</v>
      </c>
      <c r="BD247" s="167">
        <f>IF(AZ247=4,G247,0)</f>
        <v>0</v>
      </c>
      <c r="BE247" s="167">
        <f>IF(AZ247=5,G247,0)</f>
        <v>0</v>
      </c>
      <c r="CA247" s="202">
        <v>3</v>
      </c>
      <c r="CB247" s="202">
        <v>9</v>
      </c>
      <c r="CZ247" s="167">
        <v>0</v>
      </c>
    </row>
    <row r="248" spans="1:104">
      <c r="A248" s="196">
        <v>90</v>
      </c>
      <c r="B248" s="197" t="s">
        <v>407</v>
      </c>
      <c r="C248" s="198" t="s">
        <v>408</v>
      </c>
      <c r="D248" s="199" t="s">
        <v>92</v>
      </c>
      <c r="E248" s="200">
        <v>8</v>
      </c>
      <c r="F248" s="200">
        <v>0</v>
      </c>
      <c r="G248" s="201">
        <f>E248*F248</f>
        <v>0</v>
      </c>
      <c r="O248" s="195">
        <v>2</v>
      </c>
      <c r="AA248" s="167">
        <v>3</v>
      </c>
      <c r="AB248" s="167">
        <v>9</v>
      </c>
      <c r="AC248" s="167">
        <v>35712302</v>
      </c>
      <c r="AZ248" s="167">
        <v>3</v>
      </c>
      <c r="BA248" s="167">
        <f>IF(AZ248=1,G248,0)</f>
        <v>0</v>
      </c>
      <c r="BB248" s="167">
        <f>IF(AZ248=2,G248,0)</f>
        <v>0</v>
      </c>
      <c r="BC248" s="167">
        <f>IF(AZ248=3,G248,0)</f>
        <v>0</v>
      </c>
      <c r="BD248" s="167">
        <f>IF(AZ248=4,G248,0)</f>
        <v>0</v>
      </c>
      <c r="BE248" s="167">
        <f>IF(AZ248=5,G248,0)</f>
        <v>0</v>
      </c>
      <c r="CA248" s="202">
        <v>3</v>
      </c>
      <c r="CB248" s="202">
        <v>9</v>
      </c>
      <c r="CZ248" s="167">
        <v>5.0000000000000001E-3</v>
      </c>
    </row>
    <row r="249" spans="1:104">
      <c r="A249" s="203"/>
      <c r="B249" s="204"/>
      <c r="C249" s="205" t="s">
        <v>409</v>
      </c>
      <c r="D249" s="206"/>
      <c r="E249" s="206"/>
      <c r="F249" s="206"/>
      <c r="G249" s="207"/>
      <c r="L249" s="208" t="s">
        <v>409</v>
      </c>
      <c r="O249" s="195">
        <v>3</v>
      </c>
    </row>
    <row r="250" spans="1:104">
      <c r="A250" s="196">
        <v>91</v>
      </c>
      <c r="B250" s="197" t="s">
        <v>410</v>
      </c>
      <c r="C250" s="198" t="s">
        <v>411</v>
      </c>
      <c r="D250" s="199" t="s">
        <v>92</v>
      </c>
      <c r="E250" s="200">
        <v>1</v>
      </c>
      <c r="F250" s="200">
        <v>0</v>
      </c>
      <c r="G250" s="201">
        <f>E250*F250</f>
        <v>0</v>
      </c>
      <c r="O250" s="195">
        <v>2</v>
      </c>
      <c r="AA250" s="167">
        <v>3</v>
      </c>
      <c r="AB250" s="167">
        <v>9</v>
      </c>
      <c r="AC250" s="167">
        <v>35822001012</v>
      </c>
      <c r="AZ250" s="167">
        <v>3</v>
      </c>
      <c r="BA250" s="167">
        <f>IF(AZ250=1,G250,0)</f>
        <v>0</v>
      </c>
      <c r="BB250" s="167">
        <f>IF(AZ250=2,G250,0)</f>
        <v>0</v>
      </c>
      <c r="BC250" s="167">
        <f>IF(AZ250=3,G250,0)</f>
        <v>0</v>
      </c>
      <c r="BD250" s="167">
        <f>IF(AZ250=4,G250,0)</f>
        <v>0</v>
      </c>
      <c r="BE250" s="167">
        <f>IF(AZ250=5,G250,0)</f>
        <v>0</v>
      </c>
      <c r="CA250" s="202">
        <v>3</v>
      </c>
      <c r="CB250" s="202">
        <v>9</v>
      </c>
      <c r="CZ250" s="167">
        <v>1.8000000000000001E-4</v>
      </c>
    </row>
    <row r="251" spans="1:104">
      <c r="A251" s="203"/>
      <c r="B251" s="204"/>
      <c r="C251" s="205" t="s">
        <v>290</v>
      </c>
      <c r="D251" s="206"/>
      <c r="E251" s="206"/>
      <c r="F251" s="206"/>
      <c r="G251" s="207"/>
      <c r="L251" s="208" t="s">
        <v>290</v>
      </c>
      <c r="O251" s="195">
        <v>3</v>
      </c>
    </row>
    <row r="252" spans="1:104">
      <c r="A252" s="196">
        <v>92</v>
      </c>
      <c r="B252" s="197" t="s">
        <v>412</v>
      </c>
      <c r="C252" s="198" t="s">
        <v>413</v>
      </c>
      <c r="D252" s="199" t="s">
        <v>92</v>
      </c>
      <c r="E252" s="200">
        <v>9</v>
      </c>
      <c r="F252" s="200">
        <v>0</v>
      </c>
      <c r="G252" s="201">
        <f>E252*F252</f>
        <v>0</v>
      </c>
      <c r="O252" s="195">
        <v>2</v>
      </c>
      <c r="AA252" s="167">
        <v>3</v>
      </c>
      <c r="AB252" s="167">
        <v>9</v>
      </c>
      <c r="AC252" s="167">
        <v>35822001013</v>
      </c>
      <c r="AZ252" s="167">
        <v>3</v>
      </c>
      <c r="BA252" s="167">
        <f>IF(AZ252=1,G252,0)</f>
        <v>0</v>
      </c>
      <c r="BB252" s="167">
        <f>IF(AZ252=2,G252,0)</f>
        <v>0</v>
      </c>
      <c r="BC252" s="167">
        <f>IF(AZ252=3,G252,0)</f>
        <v>0</v>
      </c>
      <c r="BD252" s="167">
        <f>IF(AZ252=4,G252,0)</f>
        <v>0</v>
      </c>
      <c r="BE252" s="167">
        <f>IF(AZ252=5,G252,0)</f>
        <v>0</v>
      </c>
      <c r="CA252" s="202">
        <v>3</v>
      </c>
      <c r="CB252" s="202">
        <v>9</v>
      </c>
      <c r="CZ252" s="167">
        <v>1.8000000000000001E-4</v>
      </c>
    </row>
    <row r="253" spans="1:104">
      <c r="A253" s="203"/>
      <c r="B253" s="209"/>
      <c r="C253" s="210" t="s">
        <v>414</v>
      </c>
      <c r="D253" s="211"/>
      <c r="E253" s="212">
        <v>5</v>
      </c>
      <c r="F253" s="213"/>
      <c r="G253" s="214"/>
      <c r="M253" s="208" t="s">
        <v>414</v>
      </c>
      <c r="O253" s="195"/>
    </row>
    <row r="254" spans="1:104">
      <c r="A254" s="203"/>
      <c r="B254" s="209"/>
      <c r="C254" s="210" t="s">
        <v>415</v>
      </c>
      <c r="D254" s="211"/>
      <c r="E254" s="212">
        <v>4</v>
      </c>
      <c r="F254" s="213"/>
      <c r="G254" s="214"/>
      <c r="M254" s="208" t="s">
        <v>415</v>
      </c>
      <c r="O254" s="195"/>
    </row>
    <row r="255" spans="1:104">
      <c r="A255" s="196">
        <v>93</v>
      </c>
      <c r="B255" s="197" t="s">
        <v>416</v>
      </c>
      <c r="C255" s="198" t="s">
        <v>417</v>
      </c>
      <c r="D255" s="199" t="s">
        <v>92</v>
      </c>
      <c r="E255" s="200">
        <v>25</v>
      </c>
      <c r="F255" s="200">
        <v>0</v>
      </c>
      <c r="G255" s="201">
        <f>E255*F255</f>
        <v>0</v>
      </c>
      <c r="O255" s="195">
        <v>2</v>
      </c>
      <c r="AA255" s="167">
        <v>3</v>
      </c>
      <c r="AB255" s="167">
        <v>9</v>
      </c>
      <c r="AC255" s="167">
        <v>35822001015</v>
      </c>
      <c r="AZ255" s="167">
        <v>3</v>
      </c>
      <c r="BA255" s="167">
        <f>IF(AZ255=1,G255,0)</f>
        <v>0</v>
      </c>
      <c r="BB255" s="167">
        <f>IF(AZ255=2,G255,0)</f>
        <v>0</v>
      </c>
      <c r="BC255" s="167">
        <f>IF(AZ255=3,G255,0)</f>
        <v>0</v>
      </c>
      <c r="BD255" s="167">
        <f>IF(AZ255=4,G255,0)</f>
        <v>0</v>
      </c>
      <c r="BE255" s="167">
        <f>IF(AZ255=5,G255,0)</f>
        <v>0</v>
      </c>
      <c r="CA255" s="202">
        <v>3</v>
      </c>
      <c r="CB255" s="202">
        <v>9</v>
      </c>
      <c r="CZ255" s="167">
        <v>1.8000000000000001E-4</v>
      </c>
    </row>
    <row r="256" spans="1:104">
      <c r="A256" s="203"/>
      <c r="B256" s="209"/>
      <c r="C256" s="210" t="s">
        <v>418</v>
      </c>
      <c r="D256" s="211"/>
      <c r="E256" s="212">
        <v>16</v>
      </c>
      <c r="F256" s="213"/>
      <c r="G256" s="214"/>
      <c r="M256" s="208" t="s">
        <v>418</v>
      </c>
      <c r="O256" s="195"/>
    </row>
    <row r="257" spans="1:104">
      <c r="A257" s="203"/>
      <c r="B257" s="209"/>
      <c r="C257" s="210" t="s">
        <v>419</v>
      </c>
      <c r="D257" s="211"/>
      <c r="E257" s="212">
        <v>9</v>
      </c>
      <c r="F257" s="213"/>
      <c r="G257" s="214"/>
      <c r="M257" s="208" t="s">
        <v>419</v>
      </c>
      <c r="O257" s="195"/>
    </row>
    <row r="258" spans="1:104">
      <c r="A258" s="196">
        <v>94</v>
      </c>
      <c r="B258" s="197" t="s">
        <v>420</v>
      </c>
      <c r="C258" s="198" t="s">
        <v>421</v>
      </c>
      <c r="D258" s="199" t="s">
        <v>92</v>
      </c>
      <c r="E258" s="200">
        <v>5</v>
      </c>
      <c r="F258" s="200">
        <v>0</v>
      </c>
      <c r="G258" s="201">
        <f>E258*F258</f>
        <v>0</v>
      </c>
      <c r="O258" s="195">
        <v>2</v>
      </c>
      <c r="AA258" s="167">
        <v>3</v>
      </c>
      <c r="AB258" s="167">
        <v>9</v>
      </c>
      <c r="AC258" s="167">
        <v>35822002313</v>
      </c>
      <c r="AZ258" s="167">
        <v>3</v>
      </c>
      <c r="BA258" s="167">
        <f>IF(AZ258=1,G258,0)</f>
        <v>0</v>
      </c>
      <c r="BB258" s="167">
        <f>IF(AZ258=2,G258,0)</f>
        <v>0</v>
      </c>
      <c r="BC258" s="167">
        <f>IF(AZ258=3,G258,0)</f>
        <v>0</v>
      </c>
      <c r="BD258" s="167">
        <f>IF(AZ258=4,G258,0)</f>
        <v>0</v>
      </c>
      <c r="BE258" s="167">
        <f>IF(AZ258=5,G258,0)</f>
        <v>0</v>
      </c>
      <c r="CA258" s="202">
        <v>3</v>
      </c>
      <c r="CB258" s="202">
        <v>9</v>
      </c>
      <c r="CZ258" s="167">
        <v>5.0000000000000001E-4</v>
      </c>
    </row>
    <row r="259" spans="1:104">
      <c r="A259" s="203"/>
      <c r="B259" s="204"/>
      <c r="C259" s="205" t="s">
        <v>290</v>
      </c>
      <c r="D259" s="206"/>
      <c r="E259" s="206"/>
      <c r="F259" s="206"/>
      <c r="G259" s="207"/>
      <c r="L259" s="208" t="s">
        <v>290</v>
      </c>
      <c r="O259" s="195">
        <v>3</v>
      </c>
    </row>
    <row r="260" spans="1:104">
      <c r="A260" s="196">
        <v>95</v>
      </c>
      <c r="B260" s="197" t="s">
        <v>422</v>
      </c>
      <c r="C260" s="198" t="s">
        <v>423</v>
      </c>
      <c r="D260" s="199" t="s">
        <v>92</v>
      </c>
      <c r="E260" s="200">
        <v>15</v>
      </c>
      <c r="F260" s="200">
        <v>0</v>
      </c>
      <c r="G260" s="201">
        <f>E260*F260</f>
        <v>0</v>
      </c>
      <c r="O260" s="195">
        <v>2</v>
      </c>
      <c r="AA260" s="167">
        <v>3</v>
      </c>
      <c r="AB260" s="167">
        <v>9</v>
      </c>
      <c r="AC260" s="167">
        <v>35822002314</v>
      </c>
      <c r="AZ260" s="167">
        <v>3</v>
      </c>
      <c r="BA260" s="167">
        <f>IF(AZ260=1,G260,0)</f>
        <v>0</v>
      </c>
      <c r="BB260" s="167">
        <f>IF(AZ260=2,G260,0)</f>
        <v>0</v>
      </c>
      <c r="BC260" s="167">
        <f>IF(AZ260=3,G260,0)</f>
        <v>0</v>
      </c>
      <c r="BD260" s="167">
        <f>IF(AZ260=4,G260,0)</f>
        <v>0</v>
      </c>
      <c r="BE260" s="167">
        <f>IF(AZ260=5,G260,0)</f>
        <v>0</v>
      </c>
      <c r="CA260" s="202">
        <v>3</v>
      </c>
      <c r="CB260" s="202">
        <v>9</v>
      </c>
      <c r="CZ260" s="167">
        <v>5.0000000000000001E-4</v>
      </c>
    </row>
    <row r="261" spans="1:104">
      <c r="A261" s="203"/>
      <c r="B261" s="209"/>
      <c r="C261" s="210" t="s">
        <v>424</v>
      </c>
      <c r="D261" s="211"/>
      <c r="E261" s="212">
        <v>1</v>
      </c>
      <c r="F261" s="213"/>
      <c r="G261" s="214"/>
      <c r="M261" s="208" t="s">
        <v>424</v>
      </c>
      <c r="O261" s="195"/>
    </row>
    <row r="262" spans="1:104">
      <c r="A262" s="203"/>
      <c r="B262" s="209"/>
      <c r="C262" s="210" t="s">
        <v>425</v>
      </c>
      <c r="D262" s="211"/>
      <c r="E262" s="212">
        <v>14</v>
      </c>
      <c r="F262" s="213"/>
      <c r="G262" s="214"/>
      <c r="M262" s="208" t="s">
        <v>425</v>
      </c>
      <c r="O262" s="195"/>
    </row>
    <row r="263" spans="1:104">
      <c r="A263" s="196">
        <v>96</v>
      </c>
      <c r="B263" s="197" t="s">
        <v>426</v>
      </c>
      <c r="C263" s="198" t="s">
        <v>427</v>
      </c>
      <c r="D263" s="199" t="s">
        <v>92</v>
      </c>
      <c r="E263" s="200">
        <v>1</v>
      </c>
      <c r="F263" s="200">
        <v>0</v>
      </c>
      <c r="G263" s="201">
        <f>E263*F263</f>
        <v>0</v>
      </c>
      <c r="O263" s="195">
        <v>2</v>
      </c>
      <c r="AA263" s="167">
        <v>3</v>
      </c>
      <c r="AB263" s="167">
        <v>9</v>
      </c>
      <c r="AC263" s="167">
        <v>35822002315</v>
      </c>
      <c r="AZ263" s="167">
        <v>3</v>
      </c>
      <c r="BA263" s="167">
        <f>IF(AZ263=1,G263,0)</f>
        <v>0</v>
      </c>
      <c r="BB263" s="167">
        <f>IF(AZ263=2,G263,0)</f>
        <v>0</v>
      </c>
      <c r="BC263" s="167">
        <f>IF(AZ263=3,G263,0)</f>
        <v>0</v>
      </c>
      <c r="BD263" s="167">
        <f>IF(AZ263=4,G263,0)</f>
        <v>0</v>
      </c>
      <c r="BE263" s="167">
        <f>IF(AZ263=5,G263,0)</f>
        <v>0</v>
      </c>
      <c r="CA263" s="202">
        <v>3</v>
      </c>
      <c r="CB263" s="202">
        <v>9</v>
      </c>
      <c r="CZ263" s="167">
        <v>5.0000000000000001E-4</v>
      </c>
    </row>
    <row r="264" spans="1:104">
      <c r="A264" s="203"/>
      <c r="B264" s="204"/>
      <c r="C264" s="205" t="s">
        <v>290</v>
      </c>
      <c r="D264" s="206"/>
      <c r="E264" s="206"/>
      <c r="F264" s="206"/>
      <c r="G264" s="207"/>
      <c r="L264" s="208" t="s">
        <v>290</v>
      </c>
      <c r="O264" s="195">
        <v>3</v>
      </c>
    </row>
    <row r="265" spans="1:104">
      <c r="A265" s="196">
        <v>97</v>
      </c>
      <c r="B265" s="197" t="s">
        <v>428</v>
      </c>
      <c r="C265" s="198" t="s">
        <v>429</v>
      </c>
      <c r="D265" s="199" t="s">
        <v>92</v>
      </c>
      <c r="E265" s="200">
        <v>2</v>
      </c>
      <c r="F265" s="200">
        <v>0</v>
      </c>
      <c r="G265" s="201">
        <f>E265*F265</f>
        <v>0</v>
      </c>
      <c r="O265" s="195">
        <v>2</v>
      </c>
      <c r="AA265" s="167">
        <v>3</v>
      </c>
      <c r="AB265" s="167">
        <v>9</v>
      </c>
      <c r="AC265" s="167">
        <v>35822002316</v>
      </c>
      <c r="AZ265" s="167">
        <v>3</v>
      </c>
      <c r="BA265" s="167">
        <f>IF(AZ265=1,G265,0)</f>
        <v>0</v>
      </c>
      <c r="BB265" s="167">
        <f>IF(AZ265=2,G265,0)</f>
        <v>0</v>
      </c>
      <c r="BC265" s="167">
        <f>IF(AZ265=3,G265,0)</f>
        <v>0</v>
      </c>
      <c r="BD265" s="167">
        <f>IF(AZ265=4,G265,0)</f>
        <v>0</v>
      </c>
      <c r="BE265" s="167">
        <f>IF(AZ265=5,G265,0)</f>
        <v>0</v>
      </c>
      <c r="CA265" s="202">
        <v>3</v>
      </c>
      <c r="CB265" s="202">
        <v>9</v>
      </c>
      <c r="CZ265" s="167">
        <v>5.0000000000000001E-4</v>
      </c>
    </row>
    <row r="266" spans="1:104">
      <c r="A266" s="203"/>
      <c r="B266" s="204"/>
      <c r="C266" s="205" t="s">
        <v>290</v>
      </c>
      <c r="D266" s="206"/>
      <c r="E266" s="206"/>
      <c r="F266" s="206"/>
      <c r="G266" s="207"/>
      <c r="L266" s="208" t="s">
        <v>290</v>
      </c>
      <c r="O266" s="195">
        <v>3</v>
      </c>
    </row>
    <row r="267" spans="1:104">
      <c r="A267" s="196">
        <v>98</v>
      </c>
      <c r="B267" s="197" t="s">
        <v>430</v>
      </c>
      <c r="C267" s="198" t="s">
        <v>431</v>
      </c>
      <c r="D267" s="199" t="s">
        <v>92</v>
      </c>
      <c r="E267" s="200">
        <v>1</v>
      </c>
      <c r="F267" s="200">
        <v>0</v>
      </c>
      <c r="G267" s="201">
        <f>E267*F267</f>
        <v>0</v>
      </c>
      <c r="O267" s="195">
        <v>2</v>
      </c>
      <c r="AA267" s="167">
        <v>3</v>
      </c>
      <c r="AB267" s="167">
        <v>9</v>
      </c>
      <c r="AC267" s="167">
        <v>35822002318</v>
      </c>
      <c r="AZ267" s="167">
        <v>3</v>
      </c>
      <c r="BA267" s="167">
        <f>IF(AZ267=1,G267,0)</f>
        <v>0</v>
      </c>
      <c r="BB267" s="167">
        <f>IF(AZ267=2,G267,0)</f>
        <v>0</v>
      </c>
      <c r="BC267" s="167">
        <f>IF(AZ267=3,G267,0)</f>
        <v>0</v>
      </c>
      <c r="BD267" s="167">
        <f>IF(AZ267=4,G267,0)</f>
        <v>0</v>
      </c>
      <c r="BE267" s="167">
        <f>IF(AZ267=5,G267,0)</f>
        <v>0</v>
      </c>
      <c r="CA267" s="202">
        <v>3</v>
      </c>
      <c r="CB267" s="202">
        <v>9</v>
      </c>
      <c r="CZ267" s="167">
        <v>5.0000000000000001E-4</v>
      </c>
    </row>
    <row r="268" spans="1:104">
      <c r="A268" s="203"/>
      <c r="B268" s="204"/>
      <c r="C268" s="205" t="s">
        <v>290</v>
      </c>
      <c r="D268" s="206"/>
      <c r="E268" s="206"/>
      <c r="F268" s="206"/>
      <c r="G268" s="207"/>
      <c r="L268" s="208" t="s">
        <v>290</v>
      </c>
      <c r="O268" s="195">
        <v>3</v>
      </c>
    </row>
    <row r="269" spans="1:104">
      <c r="A269" s="196">
        <v>99</v>
      </c>
      <c r="B269" s="197" t="s">
        <v>432</v>
      </c>
      <c r="C269" s="198" t="s">
        <v>433</v>
      </c>
      <c r="D269" s="199" t="s">
        <v>92</v>
      </c>
      <c r="E269" s="200">
        <v>1</v>
      </c>
      <c r="F269" s="200">
        <v>0</v>
      </c>
      <c r="G269" s="201">
        <f>E269*F269</f>
        <v>0</v>
      </c>
      <c r="O269" s="195">
        <v>2</v>
      </c>
      <c r="AA269" s="167">
        <v>3</v>
      </c>
      <c r="AB269" s="167">
        <v>9</v>
      </c>
      <c r="AC269" s="167" t="s">
        <v>432</v>
      </c>
      <c r="AZ269" s="167">
        <v>3</v>
      </c>
      <c r="BA269" s="167">
        <f>IF(AZ269=1,G269,0)</f>
        <v>0</v>
      </c>
      <c r="BB269" s="167">
        <f>IF(AZ269=2,G269,0)</f>
        <v>0</v>
      </c>
      <c r="BC269" s="167">
        <f>IF(AZ269=3,G269,0)</f>
        <v>0</v>
      </c>
      <c r="BD269" s="167">
        <f>IF(AZ269=4,G269,0)</f>
        <v>0</v>
      </c>
      <c r="BE269" s="167">
        <f>IF(AZ269=5,G269,0)</f>
        <v>0</v>
      </c>
      <c r="CA269" s="202">
        <v>3</v>
      </c>
      <c r="CB269" s="202">
        <v>9</v>
      </c>
      <c r="CZ269" s="167">
        <v>3.0000000000000001E-3</v>
      </c>
    </row>
    <row r="270" spans="1:104">
      <c r="A270" s="203"/>
      <c r="B270" s="204"/>
      <c r="C270" s="205" t="s">
        <v>290</v>
      </c>
      <c r="D270" s="206"/>
      <c r="E270" s="206"/>
      <c r="F270" s="206"/>
      <c r="G270" s="207"/>
      <c r="L270" s="208" t="s">
        <v>290</v>
      </c>
      <c r="O270" s="195">
        <v>3</v>
      </c>
    </row>
    <row r="271" spans="1:104">
      <c r="A271" s="196">
        <v>100</v>
      </c>
      <c r="B271" s="197" t="s">
        <v>434</v>
      </c>
      <c r="C271" s="198" t="s">
        <v>435</v>
      </c>
      <c r="D271" s="199" t="s">
        <v>92</v>
      </c>
      <c r="E271" s="200">
        <v>9</v>
      </c>
      <c r="F271" s="200">
        <v>0</v>
      </c>
      <c r="G271" s="201">
        <f>E271*F271</f>
        <v>0</v>
      </c>
      <c r="O271" s="195">
        <v>2</v>
      </c>
      <c r="AA271" s="167">
        <v>3</v>
      </c>
      <c r="AB271" s="167">
        <v>9</v>
      </c>
      <c r="AC271" s="167">
        <v>35824719</v>
      </c>
      <c r="AZ271" s="167">
        <v>3</v>
      </c>
      <c r="BA271" s="167">
        <f>IF(AZ271=1,G271,0)</f>
        <v>0</v>
      </c>
      <c r="BB271" s="167">
        <f>IF(AZ271=2,G271,0)</f>
        <v>0</v>
      </c>
      <c r="BC271" s="167">
        <f>IF(AZ271=3,G271,0)</f>
        <v>0</v>
      </c>
      <c r="BD271" s="167">
        <f>IF(AZ271=4,G271,0)</f>
        <v>0</v>
      </c>
      <c r="BE271" s="167">
        <f>IF(AZ271=5,G271,0)</f>
        <v>0</v>
      </c>
      <c r="CA271" s="202">
        <v>3</v>
      </c>
      <c r="CB271" s="202">
        <v>9</v>
      </c>
      <c r="CZ271" s="167">
        <v>0</v>
      </c>
    </row>
    <row r="272" spans="1:104">
      <c r="A272" s="196">
        <v>101</v>
      </c>
      <c r="B272" s="197" t="s">
        <v>436</v>
      </c>
      <c r="C272" s="198" t="s">
        <v>437</v>
      </c>
      <c r="D272" s="199" t="s">
        <v>92</v>
      </c>
      <c r="E272" s="200">
        <v>3</v>
      </c>
      <c r="F272" s="200">
        <v>0</v>
      </c>
      <c r="G272" s="201">
        <f>E272*F272</f>
        <v>0</v>
      </c>
      <c r="O272" s="195">
        <v>2</v>
      </c>
      <c r="AA272" s="167">
        <v>3</v>
      </c>
      <c r="AB272" s="167">
        <v>9</v>
      </c>
      <c r="AC272" s="167">
        <v>35824756</v>
      </c>
      <c r="AZ272" s="167">
        <v>3</v>
      </c>
      <c r="BA272" s="167">
        <f>IF(AZ272=1,G272,0)</f>
        <v>0</v>
      </c>
      <c r="BB272" s="167">
        <f>IF(AZ272=2,G272,0)</f>
        <v>0</v>
      </c>
      <c r="BC272" s="167">
        <f>IF(AZ272=3,G272,0)</f>
        <v>0</v>
      </c>
      <c r="BD272" s="167">
        <f>IF(AZ272=4,G272,0)</f>
        <v>0</v>
      </c>
      <c r="BE272" s="167">
        <f>IF(AZ272=5,G272,0)</f>
        <v>0</v>
      </c>
      <c r="CA272" s="202">
        <v>3</v>
      </c>
      <c r="CB272" s="202">
        <v>9</v>
      </c>
      <c r="CZ272" s="167">
        <v>0</v>
      </c>
    </row>
    <row r="273" spans="1:104">
      <c r="A273" s="196">
        <v>102</v>
      </c>
      <c r="B273" s="197" t="s">
        <v>438</v>
      </c>
      <c r="C273" s="198" t="s">
        <v>439</v>
      </c>
      <c r="D273" s="199" t="s">
        <v>92</v>
      </c>
      <c r="E273" s="200">
        <v>5</v>
      </c>
      <c r="F273" s="200">
        <v>0</v>
      </c>
      <c r="G273" s="201">
        <f>E273*F273</f>
        <v>0</v>
      </c>
      <c r="O273" s="195">
        <v>2</v>
      </c>
      <c r="AA273" s="167">
        <v>3</v>
      </c>
      <c r="AB273" s="167">
        <v>9</v>
      </c>
      <c r="AC273" s="167" t="s">
        <v>438</v>
      </c>
      <c r="AZ273" s="167">
        <v>3</v>
      </c>
      <c r="BA273" s="167">
        <f>IF(AZ273=1,G273,0)</f>
        <v>0</v>
      </c>
      <c r="BB273" s="167">
        <f>IF(AZ273=2,G273,0)</f>
        <v>0</v>
      </c>
      <c r="BC273" s="167">
        <f>IF(AZ273=3,G273,0)</f>
        <v>0</v>
      </c>
      <c r="BD273" s="167">
        <f>IF(AZ273=4,G273,0)</f>
        <v>0</v>
      </c>
      <c r="BE273" s="167">
        <f>IF(AZ273=5,G273,0)</f>
        <v>0</v>
      </c>
      <c r="CA273" s="202">
        <v>3</v>
      </c>
      <c r="CB273" s="202">
        <v>9</v>
      </c>
      <c r="CZ273" s="167">
        <v>4.6000000000000001E-4</v>
      </c>
    </row>
    <row r="274" spans="1:104">
      <c r="A274" s="196">
        <v>103</v>
      </c>
      <c r="B274" s="197" t="s">
        <v>440</v>
      </c>
      <c r="C274" s="198" t="s">
        <v>441</v>
      </c>
      <c r="D274" s="199" t="s">
        <v>92</v>
      </c>
      <c r="E274" s="200">
        <v>3</v>
      </c>
      <c r="F274" s="200">
        <v>0</v>
      </c>
      <c r="G274" s="201">
        <f>E274*F274</f>
        <v>0</v>
      </c>
      <c r="O274" s="195">
        <v>2</v>
      </c>
      <c r="AA274" s="167">
        <v>3</v>
      </c>
      <c r="AB274" s="167">
        <v>9</v>
      </c>
      <c r="AC274" s="167" t="s">
        <v>440</v>
      </c>
      <c r="AZ274" s="167">
        <v>3</v>
      </c>
      <c r="BA274" s="167">
        <f>IF(AZ274=1,G274,0)</f>
        <v>0</v>
      </c>
      <c r="BB274" s="167">
        <f>IF(AZ274=2,G274,0)</f>
        <v>0</v>
      </c>
      <c r="BC274" s="167">
        <f>IF(AZ274=3,G274,0)</f>
        <v>0</v>
      </c>
      <c r="BD274" s="167">
        <f>IF(AZ274=4,G274,0)</f>
        <v>0</v>
      </c>
      <c r="BE274" s="167">
        <f>IF(AZ274=5,G274,0)</f>
        <v>0</v>
      </c>
      <c r="CA274" s="202">
        <v>3</v>
      </c>
      <c r="CB274" s="202">
        <v>9</v>
      </c>
      <c r="CZ274" s="167">
        <v>7.0000000000000001E-3</v>
      </c>
    </row>
    <row r="275" spans="1:104">
      <c r="A275" s="203"/>
      <c r="B275" s="204"/>
      <c r="C275" s="205" t="s">
        <v>442</v>
      </c>
      <c r="D275" s="206"/>
      <c r="E275" s="206"/>
      <c r="F275" s="206"/>
      <c r="G275" s="207"/>
      <c r="L275" s="208" t="s">
        <v>442</v>
      </c>
      <c r="O275" s="195">
        <v>3</v>
      </c>
    </row>
    <row r="276" spans="1:104">
      <c r="A276" s="215"/>
      <c r="B276" s="216" t="s">
        <v>73</v>
      </c>
      <c r="C276" s="217" t="str">
        <f>CONCATENATE(B74," ",C74)</f>
        <v>M21 Elektromontáže</v>
      </c>
      <c r="D276" s="218"/>
      <c r="E276" s="219"/>
      <c r="F276" s="220"/>
      <c r="G276" s="221">
        <f>SUM(G74:G275)</f>
        <v>0</v>
      </c>
      <c r="O276" s="195">
        <v>4</v>
      </c>
      <c r="BA276" s="222">
        <f>SUM(BA74:BA275)</f>
        <v>0</v>
      </c>
      <c r="BB276" s="222">
        <f>SUM(BB74:BB275)</f>
        <v>0</v>
      </c>
      <c r="BC276" s="222">
        <f>SUM(BC74:BC275)</f>
        <v>0</v>
      </c>
      <c r="BD276" s="222">
        <f>SUM(BD74:BD275)</f>
        <v>0</v>
      </c>
      <c r="BE276" s="222">
        <f>SUM(BE74:BE275)</f>
        <v>0</v>
      </c>
    </row>
    <row r="277" spans="1:104">
      <c r="E277" s="167"/>
    </row>
    <row r="278" spans="1:104">
      <c r="E278" s="167"/>
    </row>
    <row r="279" spans="1:104">
      <c r="E279" s="167"/>
    </row>
    <row r="280" spans="1:104">
      <c r="E280" s="167"/>
    </row>
    <row r="281" spans="1:104">
      <c r="E281" s="167"/>
    </row>
    <row r="282" spans="1:104">
      <c r="E282" s="167"/>
    </row>
    <row r="283" spans="1:104">
      <c r="E283" s="167"/>
    </row>
    <row r="284" spans="1:104">
      <c r="E284" s="167"/>
    </row>
    <row r="285" spans="1:104">
      <c r="E285" s="167"/>
    </row>
    <row r="286" spans="1:104">
      <c r="E286" s="167"/>
    </row>
    <row r="287" spans="1:104">
      <c r="E287" s="167"/>
    </row>
    <row r="288" spans="1:104">
      <c r="E288" s="167"/>
    </row>
    <row r="289" spans="1:7">
      <c r="E289" s="167"/>
    </row>
    <row r="290" spans="1:7">
      <c r="E290" s="167"/>
    </row>
    <row r="291" spans="1:7">
      <c r="E291" s="167"/>
    </row>
    <row r="292" spans="1:7">
      <c r="E292" s="167"/>
    </row>
    <row r="293" spans="1:7">
      <c r="E293" s="167"/>
    </row>
    <row r="294" spans="1:7">
      <c r="E294" s="167"/>
    </row>
    <row r="295" spans="1:7">
      <c r="E295" s="167"/>
    </row>
    <row r="296" spans="1:7">
      <c r="E296" s="167"/>
    </row>
    <row r="297" spans="1:7">
      <c r="E297" s="167"/>
    </row>
    <row r="298" spans="1:7">
      <c r="E298" s="167"/>
    </row>
    <row r="299" spans="1:7">
      <c r="E299" s="167"/>
    </row>
    <row r="300" spans="1:7">
      <c r="A300" s="223"/>
      <c r="B300" s="223"/>
      <c r="C300" s="223"/>
      <c r="D300" s="223"/>
      <c r="E300" s="223"/>
      <c r="F300" s="223"/>
      <c r="G300" s="223"/>
    </row>
    <row r="301" spans="1:7">
      <c r="A301" s="223"/>
      <c r="B301" s="223"/>
      <c r="C301" s="223"/>
      <c r="D301" s="223"/>
      <c r="E301" s="223"/>
      <c r="F301" s="223"/>
      <c r="G301" s="223"/>
    </row>
    <row r="302" spans="1:7">
      <c r="A302" s="223"/>
      <c r="B302" s="223"/>
      <c r="C302" s="223"/>
      <c r="D302" s="223"/>
      <c r="E302" s="223"/>
      <c r="F302" s="223"/>
      <c r="G302" s="223"/>
    </row>
    <row r="303" spans="1:7">
      <c r="A303" s="223"/>
      <c r="B303" s="223"/>
      <c r="C303" s="223"/>
      <c r="D303" s="223"/>
      <c r="E303" s="223"/>
      <c r="F303" s="223"/>
      <c r="G303" s="223"/>
    </row>
    <row r="304" spans="1:7">
      <c r="E304" s="167"/>
    </row>
    <row r="305" spans="5:5">
      <c r="E305" s="167"/>
    </row>
    <row r="306" spans="5:5">
      <c r="E306" s="167"/>
    </row>
    <row r="307" spans="5:5">
      <c r="E307" s="167"/>
    </row>
    <row r="308" spans="5:5">
      <c r="E308" s="167"/>
    </row>
    <row r="309" spans="5:5">
      <c r="E309" s="167"/>
    </row>
    <row r="310" spans="5:5">
      <c r="E310" s="167"/>
    </row>
    <row r="311" spans="5:5">
      <c r="E311" s="167"/>
    </row>
    <row r="312" spans="5:5">
      <c r="E312" s="167"/>
    </row>
    <row r="313" spans="5:5">
      <c r="E313" s="167"/>
    </row>
    <row r="314" spans="5:5">
      <c r="E314" s="167"/>
    </row>
    <row r="315" spans="5:5">
      <c r="E315" s="167"/>
    </row>
    <row r="316" spans="5:5">
      <c r="E316" s="167"/>
    </row>
    <row r="317" spans="5:5">
      <c r="E317" s="167"/>
    </row>
    <row r="318" spans="5:5">
      <c r="E318" s="167"/>
    </row>
    <row r="319" spans="5:5">
      <c r="E319" s="167"/>
    </row>
    <row r="320" spans="5:5">
      <c r="E320" s="167"/>
    </row>
    <row r="321" spans="1:7">
      <c r="E321" s="167"/>
    </row>
    <row r="322" spans="1:7">
      <c r="E322" s="167"/>
    </row>
    <row r="323" spans="1:7">
      <c r="E323" s="167"/>
    </row>
    <row r="324" spans="1:7">
      <c r="E324" s="167"/>
    </row>
    <row r="325" spans="1:7">
      <c r="E325" s="167"/>
    </row>
    <row r="326" spans="1:7">
      <c r="E326" s="167"/>
    </row>
    <row r="327" spans="1:7">
      <c r="E327" s="167"/>
    </row>
    <row r="328" spans="1:7">
      <c r="E328" s="167"/>
    </row>
    <row r="329" spans="1:7">
      <c r="E329" s="167"/>
    </row>
    <row r="330" spans="1:7">
      <c r="E330" s="167"/>
    </row>
    <row r="331" spans="1:7">
      <c r="E331" s="167"/>
    </row>
    <row r="332" spans="1:7">
      <c r="E332" s="167"/>
    </row>
    <row r="333" spans="1:7">
      <c r="E333" s="167"/>
    </row>
    <row r="334" spans="1:7">
      <c r="E334" s="167"/>
    </row>
    <row r="335" spans="1:7">
      <c r="A335" s="224"/>
      <c r="B335" s="224"/>
    </row>
    <row r="336" spans="1:7">
      <c r="A336" s="223"/>
      <c r="B336" s="223"/>
      <c r="C336" s="226"/>
      <c r="D336" s="226"/>
      <c r="E336" s="227"/>
      <c r="F336" s="226"/>
      <c r="G336" s="228"/>
    </row>
    <row r="337" spans="1:7">
      <c r="A337" s="229"/>
      <c r="B337" s="229"/>
      <c r="C337" s="223"/>
      <c r="D337" s="223"/>
      <c r="E337" s="230"/>
      <c r="F337" s="223"/>
      <c r="G337" s="223"/>
    </row>
    <row r="338" spans="1:7">
      <c r="A338" s="223"/>
      <c r="B338" s="223"/>
      <c r="C338" s="223"/>
      <c r="D338" s="223"/>
      <c r="E338" s="230"/>
      <c r="F338" s="223"/>
      <c r="G338" s="223"/>
    </row>
    <row r="339" spans="1:7">
      <c r="A339" s="223"/>
      <c r="B339" s="223"/>
      <c r="C339" s="223"/>
      <c r="D339" s="223"/>
      <c r="E339" s="230"/>
      <c r="F339" s="223"/>
      <c r="G339" s="223"/>
    </row>
    <row r="340" spans="1:7">
      <c r="A340" s="223"/>
      <c r="B340" s="223"/>
      <c r="C340" s="223"/>
      <c r="D340" s="223"/>
      <c r="E340" s="230"/>
      <c r="F340" s="223"/>
      <c r="G340" s="223"/>
    </row>
    <row r="341" spans="1:7">
      <c r="A341" s="223"/>
      <c r="B341" s="223"/>
      <c r="C341" s="223"/>
      <c r="D341" s="223"/>
      <c r="E341" s="230"/>
      <c r="F341" s="223"/>
      <c r="G341" s="223"/>
    </row>
    <row r="342" spans="1:7">
      <c r="A342" s="223"/>
      <c r="B342" s="223"/>
      <c r="C342" s="223"/>
      <c r="D342" s="223"/>
      <c r="E342" s="230"/>
      <c r="F342" s="223"/>
      <c r="G342" s="223"/>
    </row>
    <row r="343" spans="1:7">
      <c r="A343" s="223"/>
      <c r="B343" s="223"/>
      <c r="C343" s="223"/>
      <c r="D343" s="223"/>
      <c r="E343" s="230"/>
      <c r="F343" s="223"/>
      <c r="G343" s="223"/>
    </row>
    <row r="344" spans="1:7">
      <c r="A344" s="223"/>
      <c r="B344" s="223"/>
      <c r="C344" s="223"/>
      <c r="D344" s="223"/>
      <c r="E344" s="230"/>
      <c r="F344" s="223"/>
      <c r="G344" s="223"/>
    </row>
    <row r="345" spans="1:7">
      <c r="A345" s="223"/>
      <c r="B345" s="223"/>
      <c r="C345" s="223"/>
      <c r="D345" s="223"/>
      <c r="E345" s="230"/>
      <c r="F345" s="223"/>
      <c r="G345" s="223"/>
    </row>
    <row r="346" spans="1:7">
      <c r="A346" s="223"/>
      <c r="B346" s="223"/>
      <c r="C346" s="223"/>
      <c r="D346" s="223"/>
      <c r="E346" s="230"/>
      <c r="F346" s="223"/>
      <c r="G346" s="223"/>
    </row>
    <row r="347" spans="1:7">
      <c r="A347" s="223"/>
      <c r="B347" s="223"/>
      <c r="C347" s="223"/>
      <c r="D347" s="223"/>
      <c r="E347" s="230"/>
      <c r="F347" s="223"/>
      <c r="G347" s="223"/>
    </row>
    <row r="348" spans="1:7">
      <c r="A348" s="223"/>
      <c r="B348" s="223"/>
      <c r="C348" s="223"/>
      <c r="D348" s="223"/>
      <c r="E348" s="230"/>
      <c r="F348" s="223"/>
      <c r="G348" s="223"/>
    </row>
    <row r="349" spans="1:7">
      <c r="A349" s="223"/>
      <c r="B349" s="223"/>
      <c r="C349" s="223"/>
      <c r="D349" s="223"/>
      <c r="E349" s="230"/>
      <c r="F349" s="223"/>
      <c r="G349" s="223"/>
    </row>
  </sheetData>
  <mergeCells count="155">
    <mergeCell ref="C264:G264"/>
    <mergeCell ref="C266:G266"/>
    <mergeCell ref="C268:G268"/>
    <mergeCell ref="C270:G270"/>
    <mergeCell ref="C275:G275"/>
    <mergeCell ref="C254:D254"/>
    <mergeCell ref="C256:D256"/>
    <mergeCell ref="C257:D257"/>
    <mergeCell ref="C259:G259"/>
    <mergeCell ref="C261:D261"/>
    <mergeCell ref="C262:D262"/>
    <mergeCell ref="C232:D232"/>
    <mergeCell ref="C233:D233"/>
    <mergeCell ref="C238:G238"/>
    <mergeCell ref="C249:G249"/>
    <mergeCell ref="C251:G251"/>
    <mergeCell ref="C253:D253"/>
    <mergeCell ref="C224:D224"/>
    <mergeCell ref="C225:D225"/>
    <mergeCell ref="C226:D226"/>
    <mergeCell ref="C227:D227"/>
    <mergeCell ref="C228:D228"/>
    <mergeCell ref="C231:D231"/>
    <mergeCell ref="C215:D215"/>
    <mergeCell ref="C216:D216"/>
    <mergeCell ref="C219:D219"/>
    <mergeCell ref="C220:D220"/>
    <mergeCell ref="C221:D221"/>
    <mergeCell ref="C223:D223"/>
    <mergeCell ref="C209:D209"/>
    <mergeCell ref="C210:D210"/>
    <mergeCell ref="C211:D211"/>
    <mergeCell ref="C212:D212"/>
    <mergeCell ref="C213:D213"/>
    <mergeCell ref="C214:D214"/>
    <mergeCell ref="C202:D202"/>
    <mergeCell ref="C203:D203"/>
    <mergeCell ref="C204:D204"/>
    <mergeCell ref="C205:D205"/>
    <mergeCell ref="C206:D206"/>
    <mergeCell ref="C208:D208"/>
    <mergeCell ref="C193:G193"/>
    <mergeCell ref="C195:G195"/>
    <mergeCell ref="C197:G197"/>
    <mergeCell ref="C199:D199"/>
    <mergeCell ref="C200:D200"/>
    <mergeCell ref="C201:D201"/>
    <mergeCell ref="C182:D182"/>
    <mergeCell ref="C183:D183"/>
    <mergeCell ref="C184:D184"/>
    <mergeCell ref="C186:G186"/>
    <mergeCell ref="C189:G189"/>
    <mergeCell ref="C191:G191"/>
    <mergeCell ref="C176:D176"/>
    <mergeCell ref="C177:D177"/>
    <mergeCell ref="C178:D178"/>
    <mergeCell ref="C179:D179"/>
    <mergeCell ref="C180:D180"/>
    <mergeCell ref="C181:D181"/>
    <mergeCell ref="C164:D164"/>
    <mergeCell ref="C165:D165"/>
    <mergeCell ref="C167:G167"/>
    <mergeCell ref="C170:G170"/>
    <mergeCell ref="C173:G173"/>
    <mergeCell ref="C175:G175"/>
    <mergeCell ref="C148:D148"/>
    <mergeCell ref="C150:D150"/>
    <mergeCell ref="C151:D151"/>
    <mergeCell ref="C154:G154"/>
    <mergeCell ref="C156:G156"/>
    <mergeCell ref="C161:G161"/>
    <mergeCell ref="C139:D139"/>
    <mergeCell ref="C140:D140"/>
    <mergeCell ref="C142:G142"/>
    <mergeCell ref="C144:D144"/>
    <mergeCell ref="C145:D145"/>
    <mergeCell ref="C147:D147"/>
    <mergeCell ref="C127:D127"/>
    <mergeCell ref="C129:G129"/>
    <mergeCell ref="C130:D130"/>
    <mergeCell ref="C131:D131"/>
    <mergeCell ref="C133:G133"/>
    <mergeCell ref="C136:G136"/>
    <mergeCell ref="C120:G120"/>
    <mergeCell ref="C121:D121"/>
    <mergeCell ref="C122:D122"/>
    <mergeCell ref="C123:D123"/>
    <mergeCell ref="C125:G125"/>
    <mergeCell ref="C126:D126"/>
    <mergeCell ref="C112:G112"/>
    <mergeCell ref="C113:D113"/>
    <mergeCell ref="C114:D114"/>
    <mergeCell ref="C116:G116"/>
    <mergeCell ref="C117:D117"/>
    <mergeCell ref="C118:D118"/>
    <mergeCell ref="C103:D103"/>
    <mergeCell ref="C104:D104"/>
    <mergeCell ref="C105:D105"/>
    <mergeCell ref="C107:D107"/>
    <mergeCell ref="C108:D108"/>
    <mergeCell ref="C109:D109"/>
    <mergeCell ref="C93:G93"/>
    <mergeCell ref="C95:G95"/>
    <mergeCell ref="C97:D97"/>
    <mergeCell ref="C98:D98"/>
    <mergeCell ref="C100:D100"/>
    <mergeCell ref="C101:D101"/>
    <mergeCell ref="C84:D84"/>
    <mergeCell ref="C86:D86"/>
    <mergeCell ref="C87:D87"/>
    <mergeCell ref="C88:D88"/>
    <mergeCell ref="C90:D90"/>
    <mergeCell ref="C91:D91"/>
    <mergeCell ref="C72:G72"/>
    <mergeCell ref="C76:G76"/>
    <mergeCell ref="C77:D77"/>
    <mergeCell ref="C78:D78"/>
    <mergeCell ref="C79:D79"/>
    <mergeCell ref="C80:D80"/>
    <mergeCell ref="C82:G82"/>
    <mergeCell ref="C83:D83"/>
    <mergeCell ref="C64:D64"/>
    <mergeCell ref="C65:D65"/>
    <mergeCell ref="C67:D67"/>
    <mergeCell ref="C68:D68"/>
    <mergeCell ref="C44:D44"/>
    <mergeCell ref="C45:D45"/>
    <mergeCell ref="C47:D47"/>
    <mergeCell ref="C48:D48"/>
    <mergeCell ref="C36:D36"/>
    <mergeCell ref="C37:D37"/>
    <mergeCell ref="C39:G39"/>
    <mergeCell ref="C40:D40"/>
    <mergeCell ref="C41:D41"/>
    <mergeCell ref="C43:G43"/>
    <mergeCell ref="C26:G26"/>
    <mergeCell ref="C27:D27"/>
    <mergeCell ref="C28:D28"/>
    <mergeCell ref="C30:G30"/>
    <mergeCell ref="C31:D31"/>
    <mergeCell ref="C32:D32"/>
    <mergeCell ref="C33:D33"/>
    <mergeCell ref="C35:G35"/>
    <mergeCell ref="C13:G13"/>
    <mergeCell ref="C14:D14"/>
    <mergeCell ref="C15:D15"/>
    <mergeCell ref="C17:G17"/>
    <mergeCell ref="C18:D18"/>
    <mergeCell ref="C19:D19"/>
    <mergeCell ref="C21:G21"/>
    <mergeCell ref="A1:G1"/>
    <mergeCell ref="A3:B3"/>
    <mergeCell ref="A4:B4"/>
    <mergeCell ref="E4:G4"/>
    <mergeCell ref="C9:G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Your Organization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2017-04-17T10:29:07Z</dcterms:created>
  <dcterms:modified xsi:type="dcterms:W3CDTF">2017-04-17T10:29:52Z</dcterms:modified>
</cp:coreProperties>
</file>