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manova\Desktop\SARM\Výb. řízení\Žižkova NP - stavební úpravy\"/>
    </mc:Choice>
  </mc:AlternateContent>
  <bookViews>
    <workbookView xWindow="360" yWindow="270" windowWidth="14955" windowHeight="79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Rekapitulace!$G$9</definedName>
    <definedName name="Dodavka0">Položky!#REF!</definedName>
    <definedName name="HSV">Rekapitulace!$E$9</definedName>
    <definedName name="HSV0">Položky!#REF!</definedName>
    <definedName name="HZS">Rekapitulace!$I$9</definedName>
    <definedName name="HZS0">Položky!#REF!</definedName>
    <definedName name="JKSO">'Krycí list'!$G$2</definedName>
    <definedName name="MJ">'Krycí list'!$G$5</definedName>
    <definedName name="Mont">Rekapitulace!$H$9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Položky!$A$1:$G$115</definedName>
    <definedName name="_xlnm.Print_Area" localSheetId="1">Rekapitulace!$A$1:$I$23</definedName>
    <definedName name="PocetMJ">'Krycí list'!$G$6</definedName>
    <definedName name="Poznamka">'Krycí list'!$B$37</definedName>
    <definedName name="Projektant">'Krycí list'!$C$8</definedName>
    <definedName name="PSV">Rekapitulace!$F$9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12" i="3"/>
  <c r="BD112" i="3"/>
  <c r="BB112" i="3"/>
  <c r="BA112" i="3"/>
  <c r="G112" i="3"/>
  <c r="BC112" i="3" s="1"/>
  <c r="BE108" i="3"/>
  <c r="BC108" i="3"/>
  <c r="BC115" i="3" s="1"/>
  <c r="G8" i="2" s="1"/>
  <c r="BB108" i="3"/>
  <c r="BA108" i="3"/>
  <c r="BA115" i="3" s="1"/>
  <c r="E8" i="2" s="1"/>
  <c r="G108" i="3"/>
  <c r="BD108" i="3" s="1"/>
  <c r="B8" i="2"/>
  <c r="A8" i="2"/>
  <c r="BE115" i="3"/>
  <c r="I8" i="2" s="1"/>
  <c r="BB115" i="3"/>
  <c r="F8" i="2" s="1"/>
  <c r="G115" i="3"/>
  <c r="C115" i="3"/>
  <c r="BE104" i="3"/>
  <c r="BD104" i="3"/>
  <c r="BB104" i="3"/>
  <c r="BA104" i="3"/>
  <c r="G104" i="3"/>
  <c r="BC104" i="3" s="1"/>
  <c r="BE102" i="3"/>
  <c r="BD102" i="3"/>
  <c r="BB102" i="3"/>
  <c r="BA102" i="3"/>
  <c r="G102" i="3"/>
  <c r="BC102" i="3" s="1"/>
  <c r="BE101" i="3"/>
  <c r="BD101" i="3"/>
  <c r="BB101" i="3"/>
  <c r="BA101" i="3"/>
  <c r="G101" i="3"/>
  <c r="BC101" i="3" s="1"/>
  <c r="BE100" i="3"/>
  <c r="BD100" i="3"/>
  <c r="BB100" i="3"/>
  <c r="BA100" i="3"/>
  <c r="G100" i="3"/>
  <c r="BC100" i="3" s="1"/>
  <c r="BE98" i="3"/>
  <c r="BD98" i="3"/>
  <c r="BB98" i="3"/>
  <c r="BA98" i="3"/>
  <c r="G98" i="3"/>
  <c r="BC98" i="3" s="1"/>
  <c r="BE96" i="3"/>
  <c r="BD96" i="3"/>
  <c r="BB96" i="3"/>
  <c r="BA96" i="3"/>
  <c r="G96" i="3"/>
  <c r="BC96" i="3" s="1"/>
  <c r="BE94" i="3"/>
  <c r="BD94" i="3"/>
  <c r="BB94" i="3"/>
  <c r="BA94" i="3"/>
  <c r="G94" i="3"/>
  <c r="BC94" i="3" s="1"/>
  <c r="BE92" i="3"/>
  <c r="BD92" i="3"/>
  <c r="BB92" i="3"/>
  <c r="BA92" i="3"/>
  <c r="G92" i="3"/>
  <c r="BC92" i="3" s="1"/>
  <c r="BE91" i="3"/>
  <c r="BC91" i="3"/>
  <c r="BB91" i="3"/>
  <c r="BA91" i="3"/>
  <c r="G91" i="3"/>
  <c r="BD91" i="3" s="1"/>
  <c r="BE83" i="3"/>
  <c r="BC83" i="3"/>
  <c r="BB83" i="3"/>
  <c r="BA83" i="3"/>
  <c r="G83" i="3"/>
  <c r="BD83" i="3" s="1"/>
  <c r="BE78" i="3"/>
  <c r="BC78" i="3"/>
  <c r="BB78" i="3"/>
  <c r="BA78" i="3"/>
  <c r="G78" i="3"/>
  <c r="BD78" i="3" s="1"/>
  <c r="BE76" i="3"/>
  <c r="BC76" i="3"/>
  <c r="BB76" i="3"/>
  <c r="BA76" i="3"/>
  <c r="G76" i="3"/>
  <c r="BD76" i="3" s="1"/>
  <c r="BE75" i="3"/>
  <c r="BC75" i="3"/>
  <c r="BB75" i="3"/>
  <c r="BA75" i="3"/>
  <c r="G75" i="3"/>
  <c r="BD75" i="3" s="1"/>
  <c r="BE72" i="3"/>
  <c r="BC72" i="3"/>
  <c r="BB72" i="3"/>
  <c r="BA72" i="3"/>
  <c r="G72" i="3"/>
  <c r="BD72" i="3" s="1"/>
  <c r="BE68" i="3"/>
  <c r="BC68" i="3"/>
  <c r="BB68" i="3"/>
  <c r="BA68" i="3"/>
  <c r="G68" i="3"/>
  <c r="BD68" i="3" s="1"/>
  <c r="BE67" i="3"/>
  <c r="BC67" i="3"/>
  <c r="BB67" i="3"/>
  <c r="BA67" i="3"/>
  <c r="G67" i="3"/>
  <c r="BD67" i="3" s="1"/>
  <c r="BE65" i="3"/>
  <c r="BC65" i="3"/>
  <c r="BB65" i="3"/>
  <c r="BA65" i="3"/>
  <c r="G65" i="3"/>
  <c r="BD65" i="3" s="1"/>
  <c r="BE63" i="3"/>
  <c r="BC63" i="3"/>
  <c r="BB63" i="3"/>
  <c r="BA63" i="3"/>
  <c r="G63" i="3"/>
  <c r="BD63" i="3" s="1"/>
  <c r="BE61" i="3"/>
  <c r="BC61" i="3"/>
  <c r="BB61" i="3"/>
  <c r="BA61" i="3"/>
  <c r="G61" i="3"/>
  <c r="BD61" i="3" s="1"/>
  <c r="BE59" i="3"/>
  <c r="BC59" i="3"/>
  <c r="BB59" i="3"/>
  <c r="BA59" i="3"/>
  <c r="G59" i="3"/>
  <c r="BD59" i="3" s="1"/>
  <c r="BE57" i="3"/>
  <c r="BC57" i="3"/>
  <c r="BB57" i="3"/>
  <c r="BA57" i="3"/>
  <c r="G57" i="3"/>
  <c r="BD57" i="3" s="1"/>
  <c r="BE55" i="3"/>
  <c r="BC55" i="3"/>
  <c r="BB55" i="3"/>
  <c r="BA55" i="3"/>
  <c r="G55" i="3"/>
  <c r="BD55" i="3" s="1"/>
  <c r="BE53" i="3"/>
  <c r="BC53" i="3"/>
  <c r="BB53" i="3"/>
  <c r="BA53" i="3"/>
  <c r="G53" i="3"/>
  <c r="BD53" i="3" s="1"/>
  <c r="BE50" i="3"/>
  <c r="BC50" i="3"/>
  <c r="BB50" i="3"/>
  <c r="BA50" i="3"/>
  <c r="G50" i="3"/>
  <c r="BD50" i="3" s="1"/>
  <c r="BE48" i="3"/>
  <c r="BC48" i="3"/>
  <c r="BB48" i="3"/>
  <c r="BA48" i="3"/>
  <c r="G48" i="3"/>
  <c r="BD48" i="3" s="1"/>
  <c r="BE46" i="3"/>
  <c r="BC46" i="3"/>
  <c r="BB46" i="3"/>
  <c r="BA46" i="3"/>
  <c r="G46" i="3"/>
  <c r="BD46" i="3" s="1"/>
  <c r="BE44" i="3"/>
  <c r="BC44" i="3"/>
  <c r="BB44" i="3"/>
  <c r="BA44" i="3"/>
  <c r="G44" i="3"/>
  <c r="BD44" i="3" s="1"/>
  <c r="BE43" i="3"/>
  <c r="BC43" i="3"/>
  <c r="BB43" i="3"/>
  <c r="BA43" i="3"/>
  <c r="G43" i="3"/>
  <c r="BD43" i="3" s="1"/>
  <c r="BE39" i="3"/>
  <c r="BC39" i="3"/>
  <c r="BB39" i="3"/>
  <c r="BA39" i="3"/>
  <c r="G39" i="3"/>
  <c r="BD39" i="3" s="1"/>
  <c r="BE38" i="3"/>
  <c r="BC38" i="3"/>
  <c r="BB38" i="3"/>
  <c r="BA38" i="3"/>
  <c r="G38" i="3"/>
  <c r="BD38" i="3" s="1"/>
  <c r="BE37" i="3"/>
  <c r="BC37" i="3"/>
  <c r="BB37" i="3"/>
  <c r="BA37" i="3"/>
  <c r="G37" i="3"/>
  <c r="BD37" i="3" s="1"/>
  <c r="BE35" i="3"/>
  <c r="BC35" i="3"/>
  <c r="BB35" i="3"/>
  <c r="BA35" i="3"/>
  <c r="G35" i="3"/>
  <c r="BD35" i="3" s="1"/>
  <c r="BE34" i="3"/>
  <c r="BC34" i="3"/>
  <c r="BB34" i="3"/>
  <c r="BA34" i="3"/>
  <c r="G34" i="3"/>
  <c r="BD34" i="3" s="1"/>
  <c r="BE33" i="3"/>
  <c r="BC33" i="3"/>
  <c r="BB33" i="3"/>
  <c r="BA33" i="3"/>
  <c r="G33" i="3"/>
  <c r="BD33" i="3" s="1"/>
  <c r="BE32" i="3"/>
  <c r="BC32" i="3"/>
  <c r="BB32" i="3"/>
  <c r="BA32" i="3"/>
  <c r="G32" i="3"/>
  <c r="BD32" i="3" s="1"/>
  <c r="BE31" i="3"/>
  <c r="BC31" i="3"/>
  <c r="BB31" i="3"/>
  <c r="BA31" i="3"/>
  <c r="G31" i="3"/>
  <c r="BD31" i="3" s="1"/>
  <c r="BE28" i="3"/>
  <c r="BC28" i="3"/>
  <c r="BB28" i="3"/>
  <c r="BA28" i="3"/>
  <c r="G28" i="3"/>
  <c r="BD28" i="3" s="1"/>
  <c r="BE24" i="3"/>
  <c r="BC24" i="3"/>
  <c r="BB24" i="3"/>
  <c r="BA24" i="3"/>
  <c r="G24" i="3"/>
  <c r="BD24" i="3" s="1"/>
  <c r="BE19" i="3"/>
  <c r="BC19" i="3"/>
  <c r="BB19" i="3"/>
  <c r="BA19" i="3"/>
  <c r="G19" i="3"/>
  <c r="BD19" i="3" s="1"/>
  <c r="BE17" i="3"/>
  <c r="BC17" i="3"/>
  <c r="BB17" i="3"/>
  <c r="BA17" i="3"/>
  <c r="G17" i="3"/>
  <c r="BD17" i="3" s="1"/>
  <c r="BE13" i="3"/>
  <c r="BC13" i="3"/>
  <c r="BB13" i="3"/>
  <c r="BA13" i="3"/>
  <c r="G13" i="3"/>
  <c r="BD13" i="3" s="1"/>
  <c r="BE8" i="3"/>
  <c r="BC8" i="3"/>
  <c r="BB8" i="3"/>
  <c r="BA8" i="3"/>
  <c r="BA106" i="3" s="1"/>
  <c r="E7" i="2" s="1"/>
  <c r="E9" i="2" s="1"/>
  <c r="G8" i="3"/>
  <c r="BD8" i="3" s="1"/>
  <c r="B7" i="2"/>
  <c r="A7" i="2"/>
  <c r="BE106" i="3"/>
  <c r="I7" i="2" s="1"/>
  <c r="I9" i="2" s="1"/>
  <c r="C21" i="1" s="1"/>
  <c r="C106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D106" i="3" l="1"/>
  <c r="H7" i="2" s="1"/>
  <c r="H9" i="2" s="1"/>
  <c r="C17" i="1" s="1"/>
  <c r="BB106" i="3"/>
  <c r="F7" i="2" s="1"/>
  <c r="F9" i="2" s="1"/>
  <c r="C16" i="1" s="1"/>
  <c r="BC106" i="3"/>
  <c r="G7" i="2" s="1"/>
  <c r="G9" i="2" s="1"/>
  <c r="C18" i="1" s="1"/>
  <c r="BD115" i="3"/>
  <c r="H8" i="2" s="1"/>
  <c r="G21" i="2"/>
  <c r="I21" i="2" s="1"/>
  <c r="G19" i="2"/>
  <c r="I19" i="2" s="1"/>
  <c r="G20" i="1" s="1"/>
  <c r="G17" i="2"/>
  <c r="I17" i="2" s="1"/>
  <c r="G18" i="1" s="1"/>
  <c r="G16" i="2"/>
  <c r="I16" i="2" s="1"/>
  <c r="G17" i="1" s="1"/>
  <c r="G15" i="2"/>
  <c r="I15" i="2" s="1"/>
  <c r="G16" i="1" s="1"/>
  <c r="G14" i="2"/>
  <c r="I14" i="2" s="1"/>
  <c r="C15" i="1"/>
  <c r="C19" i="1" s="1"/>
  <c r="C22" i="1" s="1"/>
  <c r="G106" i="3"/>
  <c r="G18" i="2" l="1"/>
  <c r="I18" i="2" s="1"/>
  <c r="G19" i="1" s="1"/>
  <c r="G20" i="2"/>
  <c r="I20" i="2" s="1"/>
  <c r="G21" i="1" s="1"/>
  <c r="G15" i="1"/>
  <c r="H22" i="2" l="1"/>
  <c r="G23" i="1" s="1"/>
  <c r="G22" i="1" s="1"/>
  <c r="C23" i="1" l="1"/>
  <c r="F30" i="1" s="1"/>
  <c r="F31" i="1" s="1"/>
  <c r="F34" i="1" s="1"/>
</calcChain>
</file>

<file path=xl/sharedStrings.xml><?xml version="1.0" encoding="utf-8"?>
<sst xmlns="http://schemas.openxmlformats.org/spreadsheetml/2006/main" count="374" uniqueCount="236">
  <si>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</si>
  <si>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</si>
  <si>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</si>
  <si>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</si>
  <si>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</si>
  <si>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</si>
  <si>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</si>
  <si>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</si>
  <si>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</si>
  <si>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</si>
  <si>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</si>
  <si>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</si>
  <si>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</si>
  <si>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</si>
  <si>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</si>
  <si>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</si>
  <si>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</si>
  <si>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</si>
  <si>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</si>
  <si>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</si>
  <si>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</si>
  <si>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</si>
  <si>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</si>
  <si>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</si>
  <si>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</si>
  <si>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</si>
  <si>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</si>
  <si>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</si>
  <si>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</si>
  <si>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</si>
  <si>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</si>
  <si>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</si>
  <si>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</si>
  <si>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</si>
  <si>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</si>
  <si>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</si>
  <si>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</si>
  <si>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</si>
  <si>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</si>
  <si>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</si>
  <si>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</si>
  <si>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</si>
  <si>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</si>
  <si>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</si>
  <si>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</si>
  <si>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</si>
  <si>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</si>
  <si>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</si>
  <si>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</si>
  <si>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</si>
  <si>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</si>
  <si>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</si>
  <si>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</si>
  <si>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</si>
  <si>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</si>
  <si>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</si>
  <si>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</si>
  <si>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</si>
  <si>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</si>
  <si>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</si>
  <si>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</si>
  <si>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</si>
  <si>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</si>
  <si>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</si>
  <si>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</si>
  <si>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</si>
  <si>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</si>
  <si>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</si>
  <si>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</si>
  <si>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</si>
  <si>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</si>
  <si>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</si>
  <si>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</si>
  <si>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</si>
  <si>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</si>
  <si>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</si>
  <si>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2017</t>
  </si>
  <si>
    <t>Frýdl</t>
  </si>
  <si>
    <t>9</t>
  </si>
  <si>
    <t>Stavební úpravy ZS Žižkova zubní</t>
  </si>
  <si>
    <t>120617</t>
  </si>
  <si>
    <t>Stav. úpravy pro rozšíření zubní ordin. Žižkova 7</t>
  </si>
  <si>
    <t>M21</t>
  </si>
  <si>
    <t>Elektromontáže</t>
  </si>
  <si>
    <t>210010006RT1</t>
  </si>
  <si>
    <t>Trubka ohebná pod omítku, typ 23.. 48 mm včetně dodávky trubky PVC 2348</t>
  </si>
  <si>
    <t>m</t>
  </si>
  <si>
    <t>do podlahy</t>
  </si>
  <si>
    <t>ord1:20</t>
  </si>
  <si>
    <t>ord2:30</t>
  </si>
  <si>
    <t>prořez:5</t>
  </si>
  <si>
    <t>210010108U00</t>
  </si>
  <si>
    <t xml:space="preserve">Mtž lišta vkládací s víčkem š -40mm </t>
  </si>
  <si>
    <t>pro svody po zdi</t>
  </si>
  <si>
    <t>svody:12</t>
  </si>
  <si>
    <t>pro přívod:38</t>
  </si>
  <si>
    <t>210010303U00</t>
  </si>
  <si>
    <t xml:space="preserve">Mtž krabice přístr plast 4hran KP21 </t>
  </si>
  <si>
    <t>kus</t>
  </si>
  <si>
    <t>pro kanál PK 110x70</t>
  </si>
  <si>
    <t>210010313R00</t>
  </si>
  <si>
    <t xml:space="preserve">Krabice odbočná KO, bez zapojení-čtvercová </t>
  </si>
  <si>
    <t>krabice panelová</t>
  </si>
  <si>
    <t>pro zás:7</t>
  </si>
  <si>
    <t>pro vyp:6</t>
  </si>
  <si>
    <t>jiné:4</t>
  </si>
  <si>
    <t>210020307R00</t>
  </si>
  <si>
    <t xml:space="preserve">Žlab kabelový s přísluš., 125/100 mm s víkem </t>
  </si>
  <si>
    <t>kanál PK 119x70</t>
  </si>
  <si>
    <t>ord1:18</t>
  </si>
  <si>
    <t>ord2:17</t>
  </si>
  <si>
    <t>210100001R00</t>
  </si>
  <si>
    <t xml:space="preserve">Ukončení vodičů v rozvaděči + zapojení do 2,5 mm2 </t>
  </si>
  <si>
    <t>do 1,5:12</t>
  </si>
  <si>
    <t>do 2,5:36</t>
  </si>
  <si>
    <t>210100002R00</t>
  </si>
  <si>
    <t xml:space="preserve">Ukončení vodičů v rozvaděči + zapojení do 6 mm2 </t>
  </si>
  <si>
    <t>210100003R00</t>
  </si>
  <si>
    <t xml:space="preserve">Ukončení vodičů v rozvaděči + zapojení do 16 mm2 </t>
  </si>
  <si>
    <t>210110001RT1</t>
  </si>
  <si>
    <t>Spínač nástěnný jednopól.- řaz. 1, obyč.prostředí včetně dodávky spínače .........</t>
  </si>
  <si>
    <t>210110003RT1</t>
  </si>
  <si>
    <t>Spínač nástěnný seriový - řaz. 5, obyč.prostředí včetně dodávky spínače ............</t>
  </si>
  <si>
    <t>210110071RZ1</t>
  </si>
  <si>
    <t>Spínač na DIN 40A/3 včetně dodávky</t>
  </si>
  <si>
    <t>do RZO</t>
  </si>
  <si>
    <t>210110082RZ1</t>
  </si>
  <si>
    <t>Spínač trojpolový včetně dodávky spínače ..........</t>
  </si>
  <si>
    <t>210111011RZ1</t>
  </si>
  <si>
    <t>Zásuvka domovní zapuštěná - provedení 2P+Z včetně dodávky zásuvky ..............</t>
  </si>
  <si>
    <t>21011101RZ1</t>
  </si>
  <si>
    <t xml:space="preserve">svorka pro vyrovnání potenciálu </t>
  </si>
  <si>
    <t>cena včetně rámečku</t>
  </si>
  <si>
    <t>ord1:2</t>
  </si>
  <si>
    <t>ord2:2</t>
  </si>
  <si>
    <t>210111071RZ1</t>
  </si>
  <si>
    <t>Zásuvka í 16A,250V 2P+PE s SPD3 včetně dodávky</t>
  </si>
  <si>
    <t>210120311RZ1</t>
  </si>
  <si>
    <t>SPD 1+2 včetně dodávky</t>
  </si>
  <si>
    <t>210120312RZ1</t>
  </si>
  <si>
    <t>RTO35 včetně dodávky</t>
  </si>
  <si>
    <t>210120351RZ1</t>
  </si>
  <si>
    <t>Elektroměr 3f/na DIN včetně dodávky</t>
  </si>
  <si>
    <t>210120401R00</t>
  </si>
  <si>
    <t xml:space="preserve">Jistič vzduch.1pólový do 25 A IJV-IJM-PO bez krytu </t>
  </si>
  <si>
    <t>10A:3</t>
  </si>
  <si>
    <t>16A:21</t>
  </si>
  <si>
    <t>210120451R00</t>
  </si>
  <si>
    <t xml:space="preserve">Jistič vzduchový 3pólový do 25 A bez krytu </t>
  </si>
  <si>
    <t>do RO2</t>
  </si>
  <si>
    <t>210190001RZ1</t>
  </si>
  <si>
    <t>Montáž celoplechových rozvodnic do váhy 20 kg včetně dodávky</t>
  </si>
  <si>
    <t>SEBT 1,2</t>
  </si>
  <si>
    <t>210190002RZ1</t>
  </si>
  <si>
    <t>Montáž celoplechových rozvodnic do váhy 50 kg včetně dodávky</t>
  </si>
  <si>
    <t>RZO</t>
  </si>
  <si>
    <t>210190003RZ1</t>
  </si>
  <si>
    <t xml:space="preserve">Montáž celoplechových rozvodnic </t>
  </si>
  <si>
    <t>RO2-veškerá úprava při výměně jističe 25A/3 všetně popisu a úpravy krytu atd.</t>
  </si>
  <si>
    <t>210200013R00</t>
  </si>
  <si>
    <t>Svítidlo LA včetně dodávky</t>
  </si>
  <si>
    <t>včetně recyklačních poplatků</t>
  </si>
  <si>
    <t>210200014RZ1</t>
  </si>
  <si>
    <t>Svítidlo LB včetně dodávky</t>
  </si>
  <si>
    <t>210200015R00</t>
  </si>
  <si>
    <t>Svítidlo nouzové včetně dodávky</t>
  </si>
  <si>
    <t xml:space="preserve">včetně recyklačních poplatků </t>
  </si>
  <si>
    <t>210220002RT2</t>
  </si>
  <si>
    <t>Vedení uzemňovací na povrchu FeZn D 10 mm včetně drátu FeZn 10 mm</t>
  </si>
  <si>
    <t>210220003RT1</t>
  </si>
  <si>
    <t>Vedení uzemňovací na povrchu Cu do 50 mm2 včetně dodávky drátu Cu 6 mm2</t>
  </si>
  <si>
    <t>SEBT1:54</t>
  </si>
  <si>
    <t>SEBT2:85</t>
  </si>
  <si>
    <t>prořez:10</t>
  </si>
  <si>
    <t>210220321RT1</t>
  </si>
  <si>
    <t>Svorka na potrubí Bernard, včetně Cu pásku včetně dodávky svorky + Cu pásku</t>
  </si>
  <si>
    <t>ord1:7</t>
  </si>
  <si>
    <t>ord2:7</t>
  </si>
  <si>
    <t>210290001RZ1</t>
  </si>
  <si>
    <t xml:space="preserve">Výchozí revize elektro </t>
  </si>
  <si>
    <t>210290681R00</t>
  </si>
  <si>
    <t xml:space="preserve">Montáž TUV </t>
  </si>
  <si>
    <t>TUV bez dodávky - dodávka lékaře</t>
  </si>
  <si>
    <t>210800105RT3</t>
  </si>
  <si>
    <t>Kabel CYKY 750 V 3x1,5 mm2 uložený pod omítkou včetně dodávky kabelu 3Cx1,5</t>
  </si>
  <si>
    <t>J8:30</t>
  </si>
  <si>
    <t>J9:25</t>
  </si>
  <si>
    <t>J24:35</t>
  </si>
  <si>
    <t>210800106RT3</t>
  </si>
  <si>
    <t>Kabel CYKY 750 V 3x2,5 mm2 uložený pod omítkou včetně dodávky kabelu 3Cx2,5</t>
  </si>
  <si>
    <t>K123:18</t>
  </si>
  <si>
    <t>J4,J5,J16,J17:50</t>
  </si>
  <si>
    <t>J6,7:26</t>
  </si>
  <si>
    <t>J10-15:78</t>
  </si>
  <si>
    <t>J18:12</t>
  </si>
  <si>
    <t>J19-23:90</t>
  </si>
  <si>
    <t>prořez:20</t>
  </si>
  <si>
    <t>210800113RT1</t>
  </si>
  <si>
    <t>Kabel CYKY 750 V 4x10 mm2 uložený pod omítkou včetně dodávky kabelu</t>
  </si>
  <si>
    <t>345715010000</t>
  </si>
  <si>
    <t>Lišta elektroinstalační z PVC délka 40 mm</t>
  </si>
  <si>
    <t>lišta s víkem 40/20</t>
  </si>
  <si>
    <t>34571512</t>
  </si>
  <si>
    <t>Krabice přístrojová čtvercová KP 67x67 mm</t>
  </si>
  <si>
    <t>34571512RZ1</t>
  </si>
  <si>
    <t>34571814RZ1</t>
  </si>
  <si>
    <t>Korýtko elektroinstalační z PVC  110x70 +víko</t>
  </si>
  <si>
    <t>kanál PK 110x70, včetně úchytného materiálu a bočnic</t>
  </si>
  <si>
    <t>35822001013</t>
  </si>
  <si>
    <t>Jistič do 80 A 1 pól. charakteristika B, LTN-10B-1</t>
  </si>
  <si>
    <t>35822001015</t>
  </si>
  <si>
    <t>Jistič do 80 A 1 pól. charakteristika B, LTN-16B-1</t>
  </si>
  <si>
    <t>35822002315</t>
  </si>
  <si>
    <t>Jistič do 80 A 3 pól. charakterist. B, LTN-25B-3</t>
  </si>
  <si>
    <t>371205020</t>
  </si>
  <si>
    <t>Modul RJ45, Cat5e, nestíněný</t>
  </si>
  <si>
    <t>včetně rámečku</t>
  </si>
  <si>
    <t>M22</t>
  </si>
  <si>
    <t>Montáž sdělovací a zabezp. techniky</t>
  </si>
  <si>
    <t>222290103R00</t>
  </si>
  <si>
    <t xml:space="preserve">Dvojzásuvka 2xRJ45 UTP kat.5e na omítku </t>
  </si>
  <si>
    <t>včetně rámečků</t>
  </si>
  <si>
    <t>ord1:3</t>
  </si>
  <si>
    <t>ord2:3</t>
  </si>
  <si>
    <t>371201303</t>
  </si>
  <si>
    <t>Kabel UTP dvojitý plášť Cat5e</t>
  </si>
  <si>
    <t>ord1:60</t>
  </si>
  <si>
    <t>ord2:70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</si>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</sst>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topLeftCell="A7" workbookViewId="0">
      <selection activeCell="C31" sqref="C3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74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120617</v>
      </c>
      <c r="D2" s="5" t="str">
        <f>Rekapitulace!G2</f>
        <v>Stav. úpravy pro rozšíření zubní ordin. Žižkova 7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78</v>
      </c>
      <c r="B5" s="18"/>
      <c r="C5" s="19" t="s">
        <v>79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76</v>
      </c>
      <c r="B7" s="25"/>
      <c r="C7" s="26" t="s">
        <v>77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11"/>
      <c r="D8" s="211"/>
      <c r="E8" s="212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11">
        <f>Projektant</f>
        <v>0</v>
      </c>
      <c r="D9" s="211"/>
      <c r="E9" s="212"/>
      <c r="F9" s="13"/>
      <c r="G9" s="34"/>
      <c r="H9" s="35"/>
    </row>
    <row r="10" spans="1:57" x14ac:dyDescent="0.2">
      <c r="A10" s="29" t="s">
        <v>14</v>
      </c>
      <c r="B10" s="13"/>
      <c r="C10" s="211"/>
      <c r="D10" s="211"/>
      <c r="E10" s="211"/>
      <c r="F10" s="36"/>
      <c r="G10" s="37"/>
      <c r="H10" s="38"/>
    </row>
    <row r="11" spans="1:57" ht="13.5" customHeight="1" x14ac:dyDescent="0.2">
      <c r="A11" s="29" t="s">
        <v>15</v>
      </c>
      <c r="B11" s="13"/>
      <c r="C11" s="211"/>
      <c r="D11" s="211"/>
      <c r="E11" s="211"/>
      <c r="F11" s="39" t="s">
        <v>16</v>
      </c>
      <c r="G11" s="40">
        <v>2017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13"/>
      <c r="D12" s="213"/>
      <c r="E12" s="213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Rekapitulace!A14</f>
        <v>Ztížené výrobní podmínky</v>
      </c>
      <c r="E15" s="58"/>
      <c r="F15" s="59"/>
      <c r="G15" s="56">
        <f>Rekapitulace!I14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Rekapitulace!A15</f>
        <v>Oborová přirážka</v>
      </c>
      <c r="E16" s="60"/>
      <c r="F16" s="61"/>
      <c r="G16" s="56">
        <f>Rekapitulace!I15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Rekapitulace!A16</f>
        <v>Přesun stavebních kapacit</v>
      </c>
      <c r="E17" s="60"/>
      <c r="F17" s="61"/>
      <c r="G17" s="56">
        <f>Rekapitulace!I16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Rekapitulace!A17</f>
        <v>Mimostaveništní doprava</v>
      </c>
      <c r="E18" s="60"/>
      <c r="F18" s="61"/>
      <c r="G18" s="56">
        <f>Rekapitulace!I17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Rekapitulace!A18</f>
        <v>Zařízení staveniště</v>
      </c>
      <c r="E19" s="60"/>
      <c r="F19" s="61"/>
      <c r="G19" s="56">
        <f>Rekapitulace!I18</f>
        <v>0</v>
      </c>
    </row>
    <row r="20" spans="1:7" ht="15.95" customHeight="1" x14ac:dyDescent="0.2">
      <c r="A20" s="64"/>
      <c r="B20" s="55"/>
      <c r="C20" s="56"/>
      <c r="D20" s="9" t="str">
        <f>Rekapitulace!A19</f>
        <v>Provoz investora</v>
      </c>
      <c r="E20" s="60"/>
      <c r="F20" s="61"/>
      <c r="G20" s="56">
        <f>Rekapitulace!I19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Rekapitulace!A20</f>
        <v>Kompletační činnost (IČD)</v>
      </c>
      <c r="E21" s="60"/>
      <c r="F21" s="61"/>
      <c r="G21" s="56">
        <f>Rekapitulace!I20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14" t="s">
        <v>33</v>
      </c>
      <c r="B23" s="215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21</v>
      </c>
      <c r="D30" s="86" t="s">
        <v>43</v>
      </c>
      <c r="E30" s="88"/>
      <c r="F30" s="206">
        <f>C23-F32</f>
        <v>0</v>
      </c>
      <c r="G30" s="207"/>
    </row>
    <row r="31" spans="1:7" x14ac:dyDescent="0.2">
      <c r="A31" s="85" t="s">
        <v>44</v>
      </c>
      <c r="B31" s="86"/>
      <c r="C31" s="87">
        <f>SazbaDPH1</f>
        <v>21</v>
      </c>
      <c r="D31" s="86" t="s">
        <v>45</v>
      </c>
      <c r="E31" s="88"/>
      <c r="F31" s="206">
        <f>ROUND(PRODUCT(F30,C31/100),0)</f>
        <v>0</v>
      </c>
      <c r="G31" s="207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06">
        <v>0</v>
      </c>
      <c r="G32" s="207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06">
        <f>ROUND(PRODUCT(F32,C33/100),0)</f>
        <v>0</v>
      </c>
      <c r="G33" s="207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08">
        <f>ROUND(SUM(F30:F33),0)</f>
        <v>0</v>
      </c>
      <c r="G34" s="209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10"/>
      <c r="C37" s="210"/>
      <c r="D37" s="210"/>
      <c r="E37" s="210"/>
      <c r="F37" s="210"/>
      <c r="G37" s="210"/>
      <c r="H37" t="s">
        <v>5</v>
      </c>
    </row>
    <row r="38" spans="1:8" ht="12.75" customHeight="1" x14ac:dyDescent="0.2">
      <c r="A38" s="96"/>
      <c r="B38" s="210"/>
      <c r="C38" s="210"/>
      <c r="D38" s="210"/>
      <c r="E38" s="210"/>
      <c r="F38" s="210"/>
      <c r="G38" s="210"/>
      <c r="H38" t="s">
        <v>5</v>
      </c>
    </row>
    <row r="39" spans="1:8" x14ac:dyDescent="0.2">
      <c r="A39" s="96"/>
      <c r="B39" s="210"/>
      <c r="C39" s="210"/>
      <c r="D39" s="210"/>
      <c r="E39" s="210"/>
      <c r="F39" s="210"/>
      <c r="G39" s="210"/>
      <c r="H39" t="s">
        <v>5</v>
      </c>
    </row>
    <row r="40" spans="1:8" x14ac:dyDescent="0.2">
      <c r="A40" s="96"/>
      <c r="B40" s="210"/>
      <c r="C40" s="210"/>
      <c r="D40" s="210"/>
      <c r="E40" s="210"/>
      <c r="F40" s="210"/>
      <c r="G40" s="210"/>
      <c r="H40" t="s">
        <v>5</v>
      </c>
    </row>
    <row r="41" spans="1:8" x14ac:dyDescent="0.2">
      <c r="A41" s="96"/>
      <c r="B41" s="210"/>
      <c r="C41" s="210"/>
      <c r="D41" s="210"/>
      <c r="E41" s="210"/>
      <c r="F41" s="210"/>
      <c r="G41" s="210"/>
      <c r="H41" t="s">
        <v>5</v>
      </c>
    </row>
    <row r="42" spans="1:8" x14ac:dyDescent="0.2">
      <c r="A42" s="96"/>
      <c r="B42" s="210"/>
      <c r="C42" s="210"/>
      <c r="D42" s="210"/>
      <c r="E42" s="210"/>
      <c r="F42" s="210"/>
      <c r="G42" s="210"/>
      <c r="H42" t="s">
        <v>5</v>
      </c>
    </row>
    <row r="43" spans="1:8" x14ac:dyDescent="0.2">
      <c r="A43" s="96"/>
      <c r="B43" s="210"/>
      <c r="C43" s="210"/>
      <c r="D43" s="210"/>
      <c r="E43" s="210"/>
      <c r="F43" s="210"/>
      <c r="G43" s="210"/>
      <c r="H43" t="s">
        <v>5</v>
      </c>
    </row>
    <row r="44" spans="1:8" x14ac:dyDescent="0.2">
      <c r="A44" s="96"/>
      <c r="B44" s="210"/>
      <c r="C44" s="210"/>
      <c r="D44" s="210"/>
      <c r="E44" s="210"/>
      <c r="F44" s="210"/>
      <c r="G44" s="210"/>
      <c r="H44" t="s">
        <v>5</v>
      </c>
    </row>
    <row r="45" spans="1:8" ht="0.75" customHeight="1" x14ac:dyDescent="0.2">
      <c r="A45" s="96"/>
      <c r="B45" s="210"/>
      <c r="C45" s="210"/>
      <c r="D45" s="210"/>
      <c r="E45" s="210"/>
      <c r="F45" s="210"/>
      <c r="G45" s="210"/>
      <c r="H45" t="s">
        <v>5</v>
      </c>
    </row>
    <row r="46" spans="1:8" x14ac:dyDescent="0.2">
      <c r="B46" s="205"/>
      <c r="C46" s="205"/>
      <c r="D46" s="205"/>
      <c r="E46" s="205"/>
      <c r="F46" s="205"/>
      <c r="G46" s="205"/>
    </row>
    <row r="47" spans="1:8" x14ac:dyDescent="0.2">
      <c r="B47" s="205"/>
      <c r="C47" s="205"/>
      <c r="D47" s="205"/>
      <c r="E47" s="205"/>
      <c r="F47" s="205"/>
      <c r="G47" s="205"/>
    </row>
    <row r="48" spans="1:8" x14ac:dyDescent="0.2">
      <c r="B48" s="205"/>
      <c r="C48" s="205"/>
      <c r="D48" s="205"/>
      <c r="E48" s="205"/>
      <c r="F48" s="205"/>
      <c r="G48" s="205"/>
    </row>
    <row r="49" spans="2:7" x14ac:dyDescent="0.2">
      <c r="B49" s="205"/>
      <c r="C49" s="205"/>
      <c r="D49" s="205"/>
      <c r="E49" s="205"/>
      <c r="F49" s="205"/>
      <c r="G49" s="205"/>
    </row>
    <row r="50" spans="2:7" x14ac:dyDescent="0.2">
      <c r="B50" s="205"/>
      <c r="C50" s="205"/>
      <c r="D50" s="205"/>
      <c r="E50" s="205"/>
      <c r="F50" s="205"/>
      <c r="G50" s="205"/>
    </row>
    <row r="51" spans="2:7" x14ac:dyDescent="0.2">
      <c r="B51" s="205"/>
      <c r="C51" s="205"/>
      <c r="D51" s="205"/>
      <c r="E51" s="205"/>
      <c r="F51" s="205"/>
      <c r="G51" s="205"/>
    </row>
    <row r="52" spans="2:7" x14ac:dyDescent="0.2">
      <c r="B52" s="205"/>
      <c r="C52" s="205"/>
      <c r="D52" s="205"/>
      <c r="E52" s="205"/>
      <c r="F52" s="205"/>
      <c r="G52" s="205"/>
    </row>
    <row r="53" spans="2:7" x14ac:dyDescent="0.2">
      <c r="B53" s="205"/>
      <c r="C53" s="205"/>
      <c r="D53" s="205"/>
      <c r="E53" s="205"/>
      <c r="F53" s="205"/>
      <c r="G53" s="205"/>
    </row>
    <row r="54" spans="2:7" x14ac:dyDescent="0.2">
      <c r="B54" s="205"/>
      <c r="C54" s="205"/>
      <c r="D54" s="205"/>
      <c r="E54" s="205"/>
      <c r="F54" s="205"/>
      <c r="G54" s="205"/>
    </row>
    <row r="55" spans="2:7" x14ac:dyDescent="0.2">
      <c r="B55" s="205"/>
      <c r="C55" s="205"/>
      <c r="D55" s="205"/>
      <c r="E55" s="205"/>
      <c r="F55" s="205"/>
      <c r="G55" s="205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3"/>
  <sheetViews>
    <sheetView workbookViewId="0">
      <selection activeCell="H22" sqref="H22:I2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16" t="s">
        <v>48</v>
      </c>
      <c r="B1" s="217"/>
      <c r="C1" s="97" t="str">
        <f>CONCATENATE(cislostavby," ",nazevstavby)</f>
        <v>2017 Frýdl</v>
      </c>
      <c r="D1" s="98"/>
      <c r="E1" s="99"/>
      <c r="F1" s="98"/>
      <c r="G1" s="100" t="s">
        <v>49</v>
      </c>
      <c r="H1" s="101" t="s">
        <v>80</v>
      </c>
      <c r="I1" s="102"/>
    </row>
    <row r="2" spans="1:57" ht="13.5" thickBot="1" x14ac:dyDescent="0.25">
      <c r="A2" s="218" t="s">
        <v>50</v>
      </c>
      <c r="B2" s="219"/>
      <c r="C2" s="103" t="str">
        <f>CONCATENATE(cisloobjektu," ",nazevobjektu)</f>
        <v>9 Stavební úpravy ZS Žižkova zubní</v>
      </c>
      <c r="D2" s="104"/>
      <c r="E2" s="105"/>
      <c r="F2" s="104"/>
      <c r="G2" s="220" t="s">
        <v>81</v>
      </c>
      <c r="H2" s="221"/>
      <c r="I2" s="222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57" s="35" customFormat="1" x14ac:dyDescent="0.2">
      <c r="A7" s="201" t="str">
        <f>Položky!B7</f>
        <v>M21</v>
      </c>
      <c r="B7" s="115" t="str">
        <f>Položky!C7</f>
        <v>Elektromontáže</v>
      </c>
      <c r="C7" s="66"/>
      <c r="D7" s="116"/>
      <c r="E7" s="202">
        <f>Položky!BA106</f>
        <v>0</v>
      </c>
      <c r="F7" s="203">
        <f>Položky!BB106</f>
        <v>0</v>
      </c>
      <c r="G7" s="203">
        <f>Položky!BC106</f>
        <v>0</v>
      </c>
      <c r="H7" s="203">
        <f>Položky!BD106</f>
        <v>0</v>
      </c>
      <c r="I7" s="204">
        <f>Položky!BE106</f>
        <v>0</v>
      </c>
    </row>
    <row r="8" spans="1:57" s="35" customFormat="1" ht="13.5" thickBot="1" x14ac:dyDescent="0.25">
      <c r="A8" s="201" t="str">
        <f>Položky!B107</f>
        <v>M22</v>
      </c>
      <c r="B8" s="115" t="str">
        <f>Položky!C107</f>
        <v>Montáž sdělovací a zabezp. techniky</v>
      </c>
      <c r="C8" s="66"/>
      <c r="D8" s="116"/>
      <c r="E8" s="202">
        <f>Položky!BA115</f>
        <v>0</v>
      </c>
      <c r="F8" s="203">
        <f>Položky!BB115</f>
        <v>0</v>
      </c>
      <c r="G8" s="203">
        <f>Položky!BC115</f>
        <v>0</v>
      </c>
      <c r="H8" s="203">
        <f>Položky!BD115</f>
        <v>0</v>
      </c>
      <c r="I8" s="204">
        <f>Položky!BE115</f>
        <v>0</v>
      </c>
    </row>
    <row r="9" spans="1:57" s="123" customFormat="1" ht="13.5" thickBot="1" x14ac:dyDescent="0.25">
      <c r="A9" s="117"/>
      <c r="B9" s="118" t="s">
        <v>57</v>
      </c>
      <c r="C9" s="118"/>
      <c r="D9" s="119"/>
      <c r="E9" s="120">
        <f>SUM(E7:E8)</f>
        <v>0</v>
      </c>
      <c r="F9" s="121">
        <f>SUM(F7:F8)</f>
        <v>0</v>
      </c>
      <c r="G9" s="121">
        <f>SUM(G7:G8)</f>
        <v>0</v>
      </c>
      <c r="H9" s="121">
        <f>SUM(H7:H8)</f>
        <v>0</v>
      </c>
      <c r="I9" s="122">
        <f>SUM(I7:I8)</f>
        <v>0</v>
      </c>
    </row>
    <row r="10" spans="1:57" x14ac:dyDescent="0.2">
      <c r="A10" s="66"/>
      <c r="B10" s="66"/>
      <c r="C10" s="66"/>
      <c r="D10" s="66"/>
      <c r="E10" s="66"/>
      <c r="F10" s="66"/>
      <c r="G10" s="66"/>
      <c r="H10" s="66"/>
      <c r="I10" s="66"/>
    </row>
    <row r="11" spans="1:57" ht="19.5" customHeight="1" x14ac:dyDescent="0.25">
      <c r="A11" s="107" t="s">
        <v>58</v>
      </c>
      <c r="B11" s="107"/>
      <c r="C11" s="107"/>
      <c r="D11" s="107"/>
      <c r="E11" s="107"/>
      <c r="F11" s="107"/>
      <c r="G11" s="124"/>
      <c r="H11" s="107"/>
      <c r="I11" s="107"/>
      <c r="BA11" s="41"/>
      <c r="BB11" s="41"/>
      <c r="BC11" s="41"/>
      <c r="BD11" s="41"/>
      <c r="BE11" s="41"/>
    </row>
    <row r="12" spans="1:57" ht="13.5" thickBot="1" x14ac:dyDescent="0.25">
      <c r="A12" s="77"/>
      <c r="B12" s="77"/>
      <c r="C12" s="77"/>
      <c r="D12" s="77"/>
      <c r="E12" s="77"/>
      <c r="F12" s="77"/>
      <c r="G12" s="77"/>
      <c r="H12" s="77"/>
      <c r="I12" s="77"/>
    </row>
    <row r="13" spans="1:57" x14ac:dyDescent="0.2">
      <c r="A13" s="71" t="s">
        <v>59</v>
      </c>
      <c r="B13" s="72"/>
      <c r="C13" s="72"/>
      <c r="D13" s="125"/>
      <c r="E13" s="126" t="s">
        <v>60</v>
      </c>
      <c r="F13" s="127" t="s">
        <v>61</v>
      </c>
      <c r="G13" s="128" t="s">
        <v>62</v>
      </c>
      <c r="H13" s="129"/>
      <c r="I13" s="130" t="s">
        <v>60</v>
      </c>
    </row>
    <row r="14" spans="1:57" x14ac:dyDescent="0.2">
      <c r="A14" s="64" t="s">
        <v>228</v>
      </c>
      <c r="B14" s="55"/>
      <c r="C14" s="55"/>
      <c r="D14" s="131"/>
      <c r="E14" s="132"/>
      <c r="F14" s="133"/>
      <c r="G14" s="134">
        <f t="shared" ref="G14:G21" si="0">CHOOSE(BA14+1,HSV+PSV,HSV+PSV+Mont,HSV+PSV+Dodavka+Mont,HSV,PSV,Mont,Dodavka,Mont+Dodavka,0)</f>
        <v>0</v>
      </c>
      <c r="H14" s="135"/>
      <c r="I14" s="136">
        <f t="shared" ref="I14:I21" si="1">E14+F14*G14/100</f>
        <v>0</v>
      </c>
      <c r="BA14">
        <v>0</v>
      </c>
    </row>
    <row r="15" spans="1:57" x14ac:dyDescent="0.2">
      <c r="A15" s="64" t="s">
        <v>229</v>
      </c>
      <c r="B15" s="55"/>
      <c r="C15" s="55"/>
      <c r="D15" s="131"/>
      <c r="E15" s="132"/>
      <c r="F15" s="133"/>
      <c r="G15" s="134">
        <f t="shared" si="0"/>
        <v>0</v>
      </c>
      <c r="H15" s="135"/>
      <c r="I15" s="136">
        <f t="shared" si="1"/>
        <v>0</v>
      </c>
      <c r="BA15">
        <v>0</v>
      </c>
    </row>
    <row r="16" spans="1:57" x14ac:dyDescent="0.2">
      <c r="A16" s="64" t="s">
        <v>230</v>
      </c>
      <c r="B16" s="55"/>
      <c r="C16" s="55"/>
      <c r="D16" s="131"/>
      <c r="E16" s="132"/>
      <c r="F16" s="133"/>
      <c r="G16" s="134">
        <f t="shared" si="0"/>
        <v>0</v>
      </c>
      <c r="H16" s="135"/>
      <c r="I16" s="136">
        <f t="shared" si="1"/>
        <v>0</v>
      </c>
      <c r="BA16">
        <v>0</v>
      </c>
    </row>
    <row r="17" spans="1:53" x14ac:dyDescent="0.2">
      <c r="A17" s="64" t="s">
        <v>231</v>
      </c>
      <c r="B17" s="55"/>
      <c r="C17" s="55"/>
      <c r="D17" s="131"/>
      <c r="E17" s="132"/>
      <c r="F17" s="133"/>
      <c r="G17" s="134">
        <f t="shared" si="0"/>
        <v>0</v>
      </c>
      <c r="H17" s="135"/>
      <c r="I17" s="136">
        <f t="shared" si="1"/>
        <v>0</v>
      </c>
      <c r="BA17">
        <v>0</v>
      </c>
    </row>
    <row r="18" spans="1:53" x14ac:dyDescent="0.2">
      <c r="A18" s="64" t="s">
        <v>232</v>
      </c>
      <c r="B18" s="55"/>
      <c r="C18" s="55"/>
      <c r="D18" s="131"/>
      <c r="E18" s="132"/>
      <c r="F18" s="133"/>
      <c r="G18" s="134">
        <f t="shared" si="0"/>
        <v>0</v>
      </c>
      <c r="H18" s="135"/>
      <c r="I18" s="136">
        <f t="shared" si="1"/>
        <v>0</v>
      </c>
      <c r="BA18">
        <v>1</v>
      </c>
    </row>
    <row r="19" spans="1:53" x14ac:dyDescent="0.2">
      <c r="A19" s="64" t="s">
        <v>233</v>
      </c>
      <c r="B19" s="55"/>
      <c r="C19" s="55"/>
      <c r="D19" s="131"/>
      <c r="E19" s="132"/>
      <c r="F19" s="133"/>
      <c r="G19" s="134">
        <f t="shared" si="0"/>
        <v>0</v>
      </c>
      <c r="H19" s="135"/>
      <c r="I19" s="136">
        <f t="shared" si="1"/>
        <v>0</v>
      </c>
      <c r="BA19">
        <v>1</v>
      </c>
    </row>
    <row r="20" spans="1:53" x14ac:dyDescent="0.2">
      <c r="A20" s="64" t="s">
        <v>234</v>
      </c>
      <c r="B20" s="55"/>
      <c r="C20" s="55"/>
      <c r="D20" s="131"/>
      <c r="E20" s="132"/>
      <c r="F20" s="133"/>
      <c r="G20" s="134">
        <f t="shared" si="0"/>
        <v>0</v>
      </c>
      <c r="H20" s="135"/>
      <c r="I20" s="136">
        <f t="shared" si="1"/>
        <v>0</v>
      </c>
      <c r="BA20">
        <v>2</v>
      </c>
    </row>
    <row r="21" spans="1:53" x14ac:dyDescent="0.2">
      <c r="A21" s="64" t="s">
        <v>235</v>
      </c>
      <c r="B21" s="55"/>
      <c r="C21" s="55"/>
      <c r="D21" s="131"/>
      <c r="E21" s="132"/>
      <c r="F21" s="133"/>
      <c r="G21" s="134">
        <f t="shared" si="0"/>
        <v>0</v>
      </c>
      <c r="H21" s="135"/>
      <c r="I21" s="136">
        <f t="shared" si="1"/>
        <v>0</v>
      </c>
      <c r="BA21">
        <v>2</v>
      </c>
    </row>
    <row r="22" spans="1:53" ht="13.5" thickBot="1" x14ac:dyDescent="0.25">
      <c r="A22" s="137"/>
      <c r="B22" s="138" t="s">
        <v>63</v>
      </c>
      <c r="C22" s="139"/>
      <c r="D22" s="140"/>
      <c r="E22" s="141"/>
      <c r="F22" s="142"/>
      <c r="G22" s="142"/>
      <c r="H22" s="223">
        <f>SUM(I14:I21)</f>
        <v>0</v>
      </c>
      <c r="I22" s="224"/>
    </row>
    <row r="24" spans="1:53" x14ac:dyDescent="0.2">
      <c r="B24" s="123"/>
      <c r="F24" s="143"/>
      <c r="G24" s="144"/>
      <c r="H24" s="144"/>
      <c r="I24" s="145"/>
    </row>
    <row r="25" spans="1:53" x14ac:dyDescent="0.2">
      <c r="F25" s="143"/>
      <c r="G25" s="144"/>
      <c r="H25" s="144"/>
      <c r="I25" s="145"/>
    </row>
    <row r="26" spans="1:53" x14ac:dyDescent="0.2">
      <c r="F26" s="143"/>
      <c r="G26" s="144"/>
      <c r="H26" s="144"/>
      <c r="I26" s="145"/>
    </row>
    <row r="27" spans="1:53" x14ac:dyDescent="0.2">
      <c r="F27" s="143"/>
      <c r="G27" s="144"/>
      <c r="H27" s="144"/>
      <c r="I27" s="145"/>
    </row>
    <row r="28" spans="1:53" x14ac:dyDescent="0.2">
      <c r="F28" s="143"/>
      <c r="G28" s="144"/>
      <c r="H28" s="144"/>
      <c r="I28" s="145"/>
    </row>
    <row r="29" spans="1:53" x14ac:dyDescent="0.2"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88"/>
  <sheetViews>
    <sheetView showGridLines="0" showZeros="0" zoomScaleNormal="100" workbookViewId="0">
      <selection activeCell="A115" sqref="A115:IV117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5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30" t="s">
        <v>75</v>
      </c>
      <c r="B1" s="230"/>
      <c r="C1" s="230"/>
      <c r="D1" s="230"/>
      <c r="E1" s="230"/>
      <c r="F1" s="230"/>
      <c r="G1" s="230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6" t="s">
        <v>48</v>
      </c>
      <c r="B3" s="217"/>
      <c r="C3" s="97" t="str">
        <f>CONCATENATE(cislostavby," ",nazevstavby)</f>
        <v>2017 Frýdl</v>
      </c>
      <c r="D3" s="151"/>
      <c r="E3" s="152" t="s">
        <v>64</v>
      </c>
      <c r="F3" s="153" t="str">
        <f>Rekapitulace!H1</f>
        <v>120617</v>
      </c>
      <c r="G3" s="154"/>
    </row>
    <row r="4" spans="1:104" ht="13.5" thickBot="1" x14ac:dyDescent="0.25">
      <c r="A4" s="231" t="s">
        <v>50</v>
      </c>
      <c r="B4" s="219"/>
      <c r="C4" s="103" t="str">
        <f>CONCATENATE(cisloobjektu," ",nazevobjektu)</f>
        <v>9 Stavební úpravy ZS Žižkova zubní</v>
      </c>
      <c r="D4" s="155"/>
      <c r="E4" s="232" t="str">
        <f>Rekapitulace!G2</f>
        <v>Stav. úpravy pro rozšíření zubní ordin. Žižkova 7</v>
      </c>
      <c r="F4" s="233"/>
      <c r="G4" s="234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82</v>
      </c>
      <c r="C7" s="165" t="s">
        <v>83</v>
      </c>
      <c r="D7" s="166"/>
      <c r="E7" s="167"/>
      <c r="F7" s="167"/>
      <c r="G7" s="168"/>
      <c r="H7" s="169"/>
      <c r="I7" s="169"/>
      <c r="O7" s="170">
        <v>1</v>
      </c>
    </row>
    <row r="8" spans="1:104" ht="22.5" x14ac:dyDescent="0.2">
      <c r="A8" s="171">
        <v>1</v>
      </c>
      <c r="B8" s="172" t="s">
        <v>84</v>
      </c>
      <c r="C8" s="173" t="s">
        <v>85</v>
      </c>
      <c r="D8" s="174" t="s">
        <v>86</v>
      </c>
      <c r="E8" s="175">
        <v>55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9</v>
      </c>
      <c r="AC8" s="146">
        <v>9</v>
      </c>
      <c r="AZ8" s="146">
        <v>4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9</v>
      </c>
      <c r="CZ8" s="146">
        <v>1.7000000000000001E-4</v>
      </c>
    </row>
    <row r="9" spans="1:104" x14ac:dyDescent="0.2">
      <c r="A9" s="178"/>
      <c r="B9" s="179"/>
      <c r="C9" s="227" t="s">
        <v>87</v>
      </c>
      <c r="D9" s="228"/>
      <c r="E9" s="228"/>
      <c r="F9" s="228"/>
      <c r="G9" s="229"/>
      <c r="L9" s="180" t="s">
        <v>87</v>
      </c>
      <c r="O9" s="170">
        <v>3</v>
      </c>
    </row>
    <row r="10" spans="1:104" x14ac:dyDescent="0.2">
      <c r="A10" s="178"/>
      <c r="B10" s="181"/>
      <c r="C10" s="225" t="s">
        <v>88</v>
      </c>
      <c r="D10" s="226"/>
      <c r="E10" s="182">
        <v>20</v>
      </c>
      <c r="F10" s="183"/>
      <c r="G10" s="184"/>
      <c r="M10" s="180" t="s">
        <v>88</v>
      </c>
      <c r="O10" s="170"/>
    </row>
    <row r="11" spans="1:104" x14ac:dyDescent="0.2">
      <c r="A11" s="178"/>
      <c r="B11" s="181"/>
      <c r="C11" s="225" t="s">
        <v>89</v>
      </c>
      <c r="D11" s="226"/>
      <c r="E11" s="182">
        <v>30</v>
      </c>
      <c r="F11" s="183"/>
      <c r="G11" s="184"/>
      <c r="M11" s="180" t="s">
        <v>89</v>
      </c>
      <c r="O11" s="170"/>
    </row>
    <row r="12" spans="1:104" x14ac:dyDescent="0.2">
      <c r="A12" s="178"/>
      <c r="B12" s="181"/>
      <c r="C12" s="225" t="s">
        <v>90</v>
      </c>
      <c r="D12" s="226"/>
      <c r="E12" s="182">
        <v>5</v>
      </c>
      <c r="F12" s="183"/>
      <c r="G12" s="184"/>
      <c r="M12" s="180" t="s">
        <v>90</v>
      </c>
      <c r="O12" s="170"/>
    </row>
    <row r="13" spans="1:104" x14ac:dyDescent="0.2">
      <c r="A13" s="171">
        <v>2</v>
      </c>
      <c r="B13" s="172" t="s">
        <v>91</v>
      </c>
      <c r="C13" s="173" t="s">
        <v>92</v>
      </c>
      <c r="D13" s="174" t="s">
        <v>86</v>
      </c>
      <c r="E13" s="175">
        <v>50</v>
      </c>
      <c r="F13" s="175">
        <v>0</v>
      </c>
      <c r="G13" s="176">
        <f>E13*F13</f>
        <v>0</v>
      </c>
      <c r="O13" s="170">
        <v>2</v>
      </c>
      <c r="AA13" s="146">
        <v>1</v>
      </c>
      <c r="AB13" s="146">
        <v>9</v>
      </c>
      <c r="AC13" s="146">
        <v>9</v>
      </c>
      <c r="AZ13" s="146">
        <v>4</v>
      </c>
      <c r="BA13" s="146">
        <f>IF(AZ13=1,G13,0)</f>
        <v>0</v>
      </c>
      <c r="BB13" s="146">
        <f>IF(AZ13=2,G13,0)</f>
        <v>0</v>
      </c>
      <c r="BC13" s="146">
        <f>IF(AZ13=3,G13,0)</f>
        <v>0</v>
      </c>
      <c r="BD13" s="146">
        <f>IF(AZ13=4,G13,0)</f>
        <v>0</v>
      </c>
      <c r="BE13" s="146">
        <f>IF(AZ13=5,G13,0)</f>
        <v>0</v>
      </c>
      <c r="CA13" s="177">
        <v>1</v>
      </c>
      <c r="CB13" s="177">
        <v>9</v>
      </c>
      <c r="CZ13" s="146">
        <v>0</v>
      </c>
    </row>
    <row r="14" spans="1:104" x14ac:dyDescent="0.2">
      <c r="A14" s="178"/>
      <c r="B14" s="179"/>
      <c r="C14" s="227" t="s">
        <v>93</v>
      </c>
      <c r="D14" s="228"/>
      <c r="E14" s="228"/>
      <c r="F14" s="228"/>
      <c r="G14" s="229"/>
      <c r="L14" s="180" t="s">
        <v>93</v>
      </c>
      <c r="O14" s="170">
        <v>3</v>
      </c>
    </row>
    <row r="15" spans="1:104" x14ac:dyDescent="0.2">
      <c r="A15" s="178"/>
      <c r="B15" s="181"/>
      <c r="C15" s="225" t="s">
        <v>94</v>
      </c>
      <c r="D15" s="226"/>
      <c r="E15" s="182">
        <v>12</v>
      </c>
      <c r="F15" s="183"/>
      <c r="G15" s="184"/>
      <c r="M15" s="180" t="s">
        <v>94</v>
      </c>
      <c r="O15" s="170"/>
    </row>
    <row r="16" spans="1:104" x14ac:dyDescent="0.2">
      <c r="A16" s="178"/>
      <c r="B16" s="181"/>
      <c r="C16" s="225" t="s">
        <v>95</v>
      </c>
      <c r="D16" s="226"/>
      <c r="E16" s="182">
        <v>38</v>
      </c>
      <c r="F16" s="183"/>
      <c r="G16" s="184"/>
      <c r="M16" s="180" t="s">
        <v>95</v>
      </c>
      <c r="O16" s="170"/>
    </row>
    <row r="17" spans="1:104" x14ac:dyDescent="0.2">
      <c r="A17" s="171">
        <v>3</v>
      </c>
      <c r="B17" s="172" t="s">
        <v>96</v>
      </c>
      <c r="C17" s="173" t="s">
        <v>97</v>
      </c>
      <c r="D17" s="174" t="s">
        <v>98</v>
      </c>
      <c r="E17" s="175">
        <v>56</v>
      </c>
      <c r="F17" s="175">
        <v>0</v>
      </c>
      <c r="G17" s="176">
        <f>E17*F17</f>
        <v>0</v>
      </c>
      <c r="O17" s="170">
        <v>2</v>
      </c>
      <c r="AA17" s="146">
        <v>1</v>
      </c>
      <c r="AB17" s="146">
        <v>9</v>
      </c>
      <c r="AC17" s="146">
        <v>9</v>
      </c>
      <c r="AZ17" s="146">
        <v>4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7">
        <v>1</v>
      </c>
      <c r="CB17" s="177">
        <v>9</v>
      </c>
      <c r="CZ17" s="146">
        <v>0</v>
      </c>
    </row>
    <row r="18" spans="1:104" x14ac:dyDescent="0.2">
      <c r="A18" s="178"/>
      <c r="B18" s="179"/>
      <c r="C18" s="227" t="s">
        <v>99</v>
      </c>
      <c r="D18" s="228"/>
      <c r="E18" s="228"/>
      <c r="F18" s="228"/>
      <c r="G18" s="229"/>
      <c r="L18" s="180" t="s">
        <v>99</v>
      </c>
      <c r="O18" s="170">
        <v>3</v>
      </c>
    </row>
    <row r="19" spans="1:104" x14ac:dyDescent="0.2">
      <c r="A19" s="171">
        <v>4</v>
      </c>
      <c r="B19" s="172" t="s">
        <v>100</v>
      </c>
      <c r="C19" s="173" t="s">
        <v>101</v>
      </c>
      <c r="D19" s="174" t="s">
        <v>98</v>
      </c>
      <c r="E19" s="175">
        <v>17</v>
      </c>
      <c r="F19" s="175">
        <v>0</v>
      </c>
      <c r="G19" s="176">
        <f>E19*F19</f>
        <v>0</v>
      </c>
      <c r="O19" s="170">
        <v>2</v>
      </c>
      <c r="AA19" s="146">
        <v>1</v>
      </c>
      <c r="AB19" s="146">
        <v>9</v>
      </c>
      <c r="AC19" s="146">
        <v>9</v>
      </c>
      <c r="AZ19" s="146">
        <v>4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7">
        <v>1</v>
      </c>
      <c r="CB19" s="177">
        <v>9</v>
      </c>
      <c r="CZ19" s="146">
        <v>0</v>
      </c>
    </row>
    <row r="20" spans="1:104" x14ac:dyDescent="0.2">
      <c r="A20" s="178"/>
      <c r="B20" s="179"/>
      <c r="C20" s="227" t="s">
        <v>102</v>
      </c>
      <c r="D20" s="228"/>
      <c r="E20" s="228"/>
      <c r="F20" s="228"/>
      <c r="G20" s="229"/>
      <c r="L20" s="180" t="s">
        <v>102</v>
      </c>
      <c r="O20" s="170">
        <v>3</v>
      </c>
    </row>
    <row r="21" spans="1:104" x14ac:dyDescent="0.2">
      <c r="A21" s="178"/>
      <c r="B21" s="181"/>
      <c r="C21" s="225" t="s">
        <v>103</v>
      </c>
      <c r="D21" s="226"/>
      <c r="E21" s="182">
        <v>7</v>
      </c>
      <c r="F21" s="183"/>
      <c r="G21" s="184"/>
      <c r="M21" s="180" t="s">
        <v>103</v>
      </c>
      <c r="O21" s="170"/>
    </row>
    <row r="22" spans="1:104" x14ac:dyDescent="0.2">
      <c r="A22" s="178"/>
      <c r="B22" s="181"/>
      <c r="C22" s="225" t="s">
        <v>104</v>
      </c>
      <c r="D22" s="226"/>
      <c r="E22" s="182">
        <v>6</v>
      </c>
      <c r="F22" s="183"/>
      <c r="G22" s="184"/>
      <c r="M22" s="180" t="s">
        <v>104</v>
      </c>
      <c r="O22" s="170"/>
    </row>
    <row r="23" spans="1:104" x14ac:dyDescent="0.2">
      <c r="A23" s="178"/>
      <c r="B23" s="181"/>
      <c r="C23" s="225" t="s">
        <v>105</v>
      </c>
      <c r="D23" s="226"/>
      <c r="E23" s="182">
        <v>4</v>
      </c>
      <c r="F23" s="183"/>
      <c r="G23" s="184"/>
      <c r="M23" s="180" t="s">
        <v>105</v>
      </c>
      <c r="O23" s="170"/>
    </row>
    <row r="24" spans="1:104" x14ac:dyDescent="0.2">
      <c r="A24" s="171">
        <v>5</v>
      </c>
      <c r="B24" s="172" t="s">
        <v>106</v>
      </c>
      <c r="C24" s="173" t="s">
        <v>107</v>
      </c>
      <c r="D24" s="174" t="s">
        <v>86</v>
      </c>
      <c r="E24" s="175">
        <v>35</v>
      </c>
      <c r="F24" s="175">
        <v>0</v>
      </c>
      <c r="G24" s="176">
        <f>E24*F24</f>
        <v>0</v>
      </c>
      <c r="O24" s="170">
        <v>2</v>
      </c>
      <c r="AA24" s="146">
        <v>1</v>
      </c>
      <c r="AB24" s="146">
        <v>9</v>
      </c>
      <c r="AC24" s="146">
        <v>9</v>
      </c>
      <c r="AZ24" s="146">
        <v>4</v>
      </c>
      <c r="BA24" s="146">
        <f>IF(AZ24=1,G24,0)</f>
        <v>0</v>
      </c>
      <c r="BB24" s="146">
        <f>IF(AZ24=2,G24,0)</f>
        <v>0</v>
      </c>
      <c r="BC24" s="146">
        <f>IF(AZ24=3,G24,0)</f>
        <v>0</v>
      </c>
      <c r="BD24" s="146">
        <f>IF(AZ24=4,G24,0)</f>
        <v>0</v>
      </c>
      <c r="BE24" s="146">
        <f>IF(AZ24=5,G24,0)</f>
        <v>0</v>
      </c>
      <c r="CA24" s="177">
        <v>1</v>
      </c>
      <c r="CB24" s="177">
        <v>9</v>
      </c>
      <c r="CZ24" s="146">
        <v>0</v>
      </c>
    </row>
    <row r="25" spans="1:104" x14ac:dyDescent="0.2">
      <c r="A25" s="178"/>
      <c r="B25" s="179"/>
      <c r="C25" s="227" t="s">
        <v>108</v>
      </c>
      <c r="D25" s="228"/>
      <c r="E25" s="228"/>
      <c r="F25" s="228"/>
      <c r="G25" s="229"/>
      <c r="L25" s="180" t="s">
        <v>108</v>
      </c>
      <c r="O25" s="170">
        <v>3</v>
      </c>
    </row>
    <row r="26" spans="1:104" x14ac:dyDescent="0.2">
      <c r="A26" s="178"/>
      <c r="B26" s="181"/>
      <c r="C26" s="225" t="s">
        <v>109</v>
      </c>
      <c r="D26" s="226"/>
      <c r="E26" s="182">
        <v>18</v>
      </c>
      <c r="F26" s="183"/>
      <c r="G26" s="184"/>
      <c r="M26" s="180" t="s">
        <v>109</v>
      </c>
      <c r="O26" s="170"/>
    </row>
    <row r="27" spans="1:104" x14ac:dyDescent="0.2">
      <c r="A27" s="178"/>
      <c r="B27" s="181"/>
      <c r="C27" s="225" t="s">
        <v>110</v>
      </c>
      <c r="D27" s="226"/>
      <c r="E27" s="182">
        <v>17</v>
      </c>
      <c r="F27" s="183"/>
      <c r="G27" s="184"/>
      <c r="M27" s="180" t="s">
        <v>110</v>
      </c>
      <c r="O27" s="170"/>
    </row>
    <row r="28" spans="1:104" x14ac:dyDescent="0.2">
      <c r="A28" s="171">
        <v>6</v>
      </c>
      <c r="B28" s="172" t="s">
        <v>111</v>
      </c>
      <c r="C28" s="173" t="s">
        <v>112</v>
      </c>
      <c r="D28" s="174" t="s">
        <v>98</v>
      </c>
      <c r="E28" s="175">
        <v>48</v>
      </c>
      <c r="F28" s="175">
        <v>0</v>
      </c>
      <c r="G28" s="176">
        <f>E28*F28</f>
        <v>0</v>
      </c>
      <c r="O28" s="170">
        <v>2</v>
      </c>
      <c r="AA28" s="146">
        <v>1</v>
      </c>
      <c r="AB28" s="146">
        <v>9</v>
      </c>
      <c r="AC28" s="146">
        <v>9</v>
      </c>
      <c r="AZ28" s="146">
        <v>4</v>
      </c>
      <c r="BA28" s="146">
        <f>IF(AZ28=1,G28,0)</f>
        <v>0</v>
      </c>
      <c r="BB28" s="146">
        <f>IF(AZ28=2,G28,0)</f>
        <v>0</v>
      </c>
      <c r="BC28" s="146">
        <f>IF(AZ28=3,G28,0)</f>
        <v>0</v>
      </c>
      <c r="BD28" s="146">
        <f>IF(AZ28=4,G28,0)</f>
        <v>0</v>
      </c>
      <c r="BE28" s="146">
        <f>IF(AZ28=5,G28,0)</f>
        <v>0</v>
      </c>
      <c r="CA28" s="177">
        <v>1</v>
      </c>
      <c r="CB28" s="177">
        <v>9</v>
      </c>
      <c r="CZ28" s="146">
        <v>0</v>
      </c>
    </row>
    <row r="29" spans="1:104" x14ac:dyDescent="0.2">
      <c r="A29" s="178"/>
      <c r="B29" s="181"/>
      <c r="C29" s="225" t="s">
        <v>113</v>
      </c>
      <c r="D29" s="226"/>
      <c r="E29" s="182">
        <v>12</v>
      </c>
      <c r="F29" s="183"/>
      <c r="G29" s="184"/>
      <c r="M29" s="180" t="s">
        <v>113</v>
      </c>
      <c r="O29" s="170"/>
    </row>
    <row r="30" spans="1:104" x14ac:dyDescent="0.2">
      <c r="A30" s="178"/>
      <c r="B30" s="181"/>
      <c r="C30" s="225" t="s">
        <v>114</v>
      </c>
      <c r="D30" s="226"/>
      <c r="E30" s="182">
        <v>36</v>
      </c>
      <c r="F30" s="183"/>
      <c r="G30" s="184"/>
      <c r="M30" s="180" t="s">
        <v>114</v>
      </c>
      <c r="O30" s="170"/>
    </row>
    <row r="31" spans="1:104" x14ac:dyDescent="0.2">
      <c r="A31" s="171">
        <v>7</v>
      </c>
      <c r="B31" s="172" t="s">
        <v>115</v>
      </c>
      <c r="C31" s="173" t="s">
        <v>116</v>
      </c>
      <c r="D31" s="174" t="s">
        <v>98</v>
      </c>
      <c r="E31" s="175">
        <v>18</v>
      </c>
      <c r="F31" s="175">
        <v>0</v>
      </c>
      <c r="G31" s="176">
        <f>E31*F31</f>
        <v>0</v>
      </c>
      <c r="O31" s="170">
        <v>2</v>
      </c>
      <c r="AA31" s="146">
        <v>1</v>
      </c>
      <c r="AB31" s="146">
        <v>9</v>
      </c>
      <c r="AC31" s="146">
        <v>9</v>
      </c>
      <c r="AZ31" s="146">
        <v>4</v>
      </c>
      <c r="BA31" s="146">
        <f>IF(AZ31=1,G31,0)</f>
        <v>0</v>
      </c>
      <c r="BB31" s="146">
        <f>IF(AZ31=2,G31,0)</f>
        <v>0</v>
      </c>
      <c r="BC31" s="146">
        <f>IF(AZ31=3,G31,0)</f>
        <v>0</v>
      </c>
      <c r="BD31" s="146">
        <f>IF(AZ31=4,G31,0)</f>
        <v>0</v>
      </c>
      <c r="BE31" s="146">
        <f>IF(AZ31=5,G31,0)</f>
        <v>0</v>
      </c>
      <c r="CA31" s="177">
        <v>1</v>
      </c>
      <c r="CB31" s="177">
        <v>9</v>
      </c>
      <c r="CZ31" s="146">
        <v>0</v>
      </c>
    </row>
    <row r="32" spans="1:104" x14ac:dyDescent="0.2">
      <c r="A32" s="171">
        <v>8</v>
      </c>
      <c r="B32" s="172" t="s">
        <v>117</v>
      </c>
      <c r="C32" s="173" t="s">
        <v>118</v>
      </c>
      <c r="D32" s="174" t="s">
        <v>98</v>
      </c>
      <c r="E32" s="175">
        <v>12</v>
      </c>
      <c r="F32" s="175">
        <v>0</v>
      </c>
      <c r="G32" s="176">
        <f>E32*F32</f>
        <v>0</v>
      </c>
      <c r="O32" s="170">
        <v>2</v>
      </c>
      <c r="AA32" s="146">
        <v>1</v>
      </c>
      <c r="AB32" s="146">
        <v>9</v>
      </c>
      <c r="AC32" s="146">
        <v>9</v>
      </c>
      <c r="AZ32" s="146">
        <v>4</v>
      </c>
      <c r="BA32" s="146">
        <f>IF(AZ32=1,G32,0)</f>
        <v>0</v>
      </c>
      <c r="BB32" s="146">
        <f>IF(AZ32=2,G32,0)</f>
        <v>0</v>
      </c>
      <c r="BC32" s="146">
        <f>IF(AZ32=3,G32,0)</f>
        <v>0</v>
      </c>
      <c r="BD32" s="146">
        <f>IF(AZ32=4,G32,0)</f>
        <v>0</v>
      </c>
      <c r="BE32" s="146">
        <f>IF(AZ32=5,G32,0)</f>
        <v>0</v>
      </c>
      <c r="CA32" s="177">
        <v>1</v>
      </c>
      <c r="CB32" s="177">
        <v>9</v>
      </c>
      <c r="CZ32" s="146">
        <v>0</v>
      </c>
    </row>
    <row r="33" spans="1:104" ht="22.5" x14ac:dyDescent="0.2">
      <c r="A33" s="171">
        <v>9</v>
      </c>
      <c r="B33" s="172" t="s">
        <v>119</v>
      </c>
      <c r="C33" s="173" t="s">
        <v>120</v>
      </c>
      <c r="D33" s="174" t="s">
        <v>98</v>
      </c>
      <c r="E33" s="175">
        <v>4</v>
      </c>
      <c r="F33" s="175">
        <v>0</v>
      </c>
      <c r="G33" s="176">
        <f>E33*F33</f>
        <v>0</v>
      </c>
      <c r="O33" s="170">
        <v>2</v>
      </c>
      <c r="AA33" s="146">
        <v>1</v>
      </c>
      <c r="AB33" s="146">
        <v>9</v>
      </c>
      <c r="AC33" s="146">
        <v>9</v>
      </c>
      <c r="AZ33" s="146">
        <v>4</v>
      </c>
      <c r="BA33" s="146">
        <f>IF(AZ33=1,G33,0)</f>
        <v>0</v>
      </c>
      <c r="BB33" s="146">
        <f>IF(AZ33=2,G33,0)</f>
        <v>0</v>
      </c>
      <c r="BC33" s="146">
        <f>IF(AZ33=3,G33,0)</f>
        <v>0</v>
      </c>
      <c r="BD33" s="146">
        <f>IF(AZ33=4,G33,0)</f>
        <v>0</v>
      </c>
      <c r="BE33" s="146">
        <f>IF(AZ33=5,G33,0)</f>
        <v>0</v>
      </c>
      <c r="CA33" s="177">
        <v>1</v>
      </c>
      <c r="CB33" s="177">
        <v>9</v>
      </c>
      <c r="CZ33" s="146">
        <v>1.0000000000000001E-5</v>
      </c>
    </row>
    <row r="34" spans="1:104" ht="22.5" x14ac:dyDescent="0.2">
      <c r="A34" s="171">
        <v>10</v>
      </c>
      <c r="B34" s="172" t="s">
        <v>121</v>
      </c>
      <c r="C34" s="173" t="s">
        <v>122</v>
      </c>
      <c r="D34" s="174" t="s">
        <v>98</v>
      </c>
      <c r="E34" s="175">
        <v>2</v>
      </c>
      <c r="F34" s="175">
        <v>0</v>
      </c>
      <c r="G34" s="176">
        <f>E34*F34</f>
        <v>0</v>
      </c>
      <c r="O34" s="170">
        <v>2</v>
      </c>
      <c r="AA34" s="146">
        <v>1</v>
      </c>
      <c r="AB34" s="146">
        <v>9</v>
      </c>
      <c r="AC34" s="146">
        <v>9</v>
      </c>
      <c r="AZ34" s="146">
        <v>4</v>
      </c>
      <c r="BA34" s="146">
        <f>IF(AZ34=1,G34,0)</f>
        <v>0</v>
      </c>
      <c r="BB34" s="146">
        <f>IF(AZ34=2,G34,0)</f>
        <v>0</v>
      </c>
      <c r="BC34" s="146">
        <f>IF(AZ34=3,G34,0)</f>
        <v>0</v>
      </c>
      <c r="BD34" s="146">
        <f>IF(AZ34=4,G34,0)</f>
        <v>0</v>
      </c>
      <c r="BE34" s="146">
        <f>IF(AZ34=5,G34,0)</f>
        <v>0</v>
      </c>
      <c r="CA34" s="177">
        <v>1</v>
      </c>
      <c r="CB34" s="177">
        <v>9</v>
      </c>
      <c r="CZ34" s="146">
        <v>4.0000000000000003E-5</v>
      </c>
    </row>
    <row r="35" spans="1:104" x14ac:dyDescent="0.2">
      <c r="A35" s="171">
        <v>11</v>
      </c>
      <c r="B35" s="172" t="s">
        <v>123</v>
      </c>
      <c r="C35" s="173" t="s">
        <v>124</v>
      </c>
      <c r="D35" s="174" t="s">
        <v>98</v>
      </c>
      <c r="E35" s="175">
        <v>1</v>
      </c>
      <c r="F35" s="175">
        <v>0</v>
      </c>
      <c r="G35" s="176">
        <f>E35*F35</f>
        <v>0</v>
      </c>
      <c r="O35" s="170">
        <v>2</v>
      </c>
      <c r="AA35" s="146">
        <v>1</v>
      </c>
      <c r="AB35" s="146">
        <v>9</v>
      </c>
      <c r="AC35" s="146">
        <v>9</v>
      </c>
      <c r="AZ35" s="146">
        <v>4</v>
      </c>
      <c r="BA35" s="146">
        <f>IF(AZ35=1,G35,0)</f>
        <v>0</v>
      </c>
      <c r="BB35" s="146">
        <f>IF(AZ35=2,G35,0)</f>
        <v>0</v>
      </c>
      <c r="BC35" s="146">
        <f>IF(AZ35=3,G35,0)</f>
        <v>0</v>
      </c>
      <c r="BD35" s="146">
        <f>IF(AZ35=4,G35,0)</f>
        <v>0</v>
      </c>
      <c r="BE35" s="146">
        <f>IF(AZ35=5,G35,0)</f>
        <v>0</v>
      </c>
      <c r="CA35" s="177">
        <v>1</v>
      </c>
      <c r="CB35" s="177">
        <v>9</v>
      </c>
      <c r="CZ35" s="146">
        <v>0</v>
      </c>
    </row>
    <row r="36" spans="1:104" x14ac:dyDescent="0.2">
      <c r="A36" s="178"/>
      <c r="B36" s="179"/>
      <c r="C36" s="227" t="s">
        <v>125</v>
      </c>
      <c r="D36" s="228"/>
      <c r="E36" s="228"/>
      <c r="F36" s="228"/>
      <c r="G36" s="229"/>
      <c r="L36" s="180" t="s">
        <v>125</v>
      </c>
      <c r="O36" s="170">
        <v>3</v>
      </c>
    </row>
    <row r="37" spans="1:104" x14ac:dyDescent="0.2">
      <c r="A37" s="171">
        <v>12</v>
      </c>
      <c r="B37" s="172" t="s">
        <v>126</v>
      </c>
      <c r="C37" s="173" t="s">
        <v>127</v>
      </c>
      <c r="D37" s="174" t="s">
        <v>98</v>
      </c>
      <c r="E37" s="175">
        <v>3</v>
      </c>
      <c r="F37" s="175">
        <v>0</v>
      </c>
      <c r="G37" s="176">
        <f>E37*F37</f>
        <v>0</v>
      </c>
      <c r="O37" s="170">
        <v>2</v>
      </c>
      <c r="AA37" s="146">
        <v>1</v>
      </c>
      <c r="AB37" s="146">
        <v>9</v>
      </c>
      <c r="AC37" s="146">
        <v>9</v>
      </c>
      <c r="AZ37" s="146">
        <v>4</v>
      </c>
      <c r="BA37" s="146">
        <f>IF(AZ37=1,G37,0)</f>
        <v>0</v>
      </c>
      <c r="BB37" s="146">
        <f>IF(AZ37=2,G37,0)</f>
        <v>0</v>
      </c>
      <c r="BC37" s="146">
        <f>IF(AZ37=3,G37,0)</f>
        <v>0</v>
      </c>
      <c r="BD37" s="146">
        <f>IF(AZ37=4,G37,0)</f>
        <v>0</v>
      </c>
      <c r="BE37" s="146">
        <f>IF(AZ37=5,G37,0)</f>
        <v>0</v>
      </c>
      <c r="CA37" s="177">
        <v>1</v>
      </c>
      <c r="CB37" s="177">
        <v>9</v>
      </c>
      <c r="CZ37" s="146">
        <v>3.8999999999999999E-4</v>
      </c>
    </row>
    <row r="38" spans="1:104" ht="22.5" x14ac:dyDescent="0.2">
      <c r="A38" s="171">
        <v>13</v>
      </c>
      <c r="B38" s="172" t="s">
        <v>128</v>
      </c>
      <c r="C38" s="173" t="s">
        <v>129</v>
      </c>
      <c r="D38" s="174" t="s">
        <v>98</v>
      </c>
      <c r="E38" s="175">
        <v>43</v>
      </c>
      <c r="F38" s="175">
        <v>0</v>
      </c>
      <c r="G38" s="176">
        <f>E38*F38</f>
        <v>0</v>
      </c>
      <c r="O38" s="170">
        <v>2</v>
      </c>
      <c r="AA38" s="146">
        <v>1</v>
      </c>
      <c r="AB38" s="146">
        <v>9</v>
      </c>
      <c r="AC38" s="146">
        <v>9</v>
      </c>
      <c r="AZ38" s="146">
        <v>4</v>
      </c>
      <c r="BA38" s="146">
        <f>IF(AZ38=1,G38,0)</f>
        <v>0</v>
      </c>
      <c r="BB38" s="146">
        <f>IF(AZ38=2,G38,0)</f>
        <v>0</v>
      </c>
      <c r="BC38" s="146">
        <f>IF(AZ38=3,G38,0)</f>
        <v>0</v>
      </c>
      <c r="BD38" s="146">
        <f>IF(AZ38=4,G38,0)</f>
        <v>0</v>
      </c>
      <c r="BE38" s="146">
        <f>IF(AZ38=5,G38,0)</f>
        <v>0</v>
      </c>
      <c r="CA38" s="177">
        <v>1</v>
      </c>
      <c r="CB38" s="177">
        <v>9</v>
      </c>
      <c r="CZ38" s="146">
        <v>1E-4</v>
      </c>
    </row>
    <row r="39" spans="1:104" x14ac:dyDescent="0.2">
      <c r="A39" s="171">
        <v>14</v>
      </c>
      <c r="B39" s="172" t="s">
        <v>130</v>
      </c>
      <c r="C39" s="173" t="s">
        <v>131</v>
      </c>
      <c r="D39" s="174" t="s">
        <v>98</v>
      </c>
      <c r="E39" s="175">
        <v>4</v>
      </c>
      <c r="F39" s="175">
        <v>0</v>
      </c>
      <c r="G39" s="176">
        <f>E39*F39</f>
        <v>0</v>
      </c>
      <c r="O39" s="170">
        <v>2</v>
      </c>
      <c r="AA39" s="146">
        <v>1</v>
      </c>
      <c r="AB39" s="146">
        <v>9</v>
      </c>
      <c r="AC39" s="146">
        <v>9</v>
      </c>
      <c r="AZ39" s="146">
        <v>4</v>
      </c>
      <c r="BA39" s="146">
        <f>IF(AZ39=1,G39,0)</f>
        <v>0</v>
      </c>
      <c r="BB39" s="146">
        <f>IF(AZ39=2,G39,0)</f>
        <v>0</v>
      </c>
      <c r="BC39" s="146">
        <f>IF(AZ39=3,G39,0)</f>
        <v>0</v>
      </c>
      <c r="BD39" s="146">
        <f>IF(AZ39=4,G39,0)</f>
        <v>0</v>
      </c>
      <c r="BE39" s="146">
        <f>IF(AZ39=5,G39,0)</f>
        <v>0</v>
      </c>
      <c r="CA39" s="177">
        <v>1</v>
      </c>
      <c r="CB39" s="177">
        <v>9</v>
      </c>
      <c r="CZ39" s="146">
        <v>0</v>
      </c>
    </row>
    <row r="40" spans="1:104" x14ac:dyDescent="0.2">
      <c r="A40" s="178"/>
      <c r="B40" s="179"/>
      <c r="C40" s="227" t="s">
        <v>132</v>
      </c>
      <c r="D40" s="228"/>
      <c r="E40" s="228"/>
      <c r="F40" s="228"/>
      <c r="G40" s="229"/>
      <c r="L40" s="180" t="s">
        <v>132</v>
      </c>
      <c r="O40" s="170">
        <v>3</v>
      </c>
    </row>
    <row r="41" spans="1:104" x14ac:dyDescent="0.2">
      <c r="A41" s="178"/>
      <c r="B41" s="181"/>
      <c r="C41" s="225" t="s">
        <v>133</v>
      </c>
      <c r="D41" s="226"/>
      <c r="E41" s="182">
        <v>2</v>
      </c>
      <c r="F41" s="183"/>
      <c r="G41" s="184"/>
      <c r="M41" s="180" t="s">
        <v>133</v>
      </c>
      <c r="O41" s="170"/>
    </row>
    <row r="42" spans="1:104" x14ac:dyDescent="0.2">
      <c r="A42" s="178"/>
      <c r="B42" s="181"/>
      <c r="C42" s="225" t="s">
        <v>134</v>
      </c>
      <c r="D42" s="226"/>
      <c r="E42" s="182">
        <v>2</v>
      </c>
      <c r="F42" s="183"/>
      <c r="G42" s="184"/>
      <c r="M42" s="180" t="s">
        <v>134</v>
      </c>
      <c r="O42" s="170"/>
    </row>
    <row r="43" spans="1:104" x14ac:dyDescent="0.2">
      <c r="A43" s="171">
        <v>15</v>
      </c>
      <c r="B43" s="172" t="s">
        <v>135</v>
      </c>
      <c r="C43" s="173" t="s">
        <v>136</v>
      </c>
      <c r="D43" s="174" t="s">
        <v>98</v>
      </c>
      <c r="E43" s="175">
        <v>9</v>
      </c>
      <c r="F43" s="175">
        <v>0</v>
      </c>
      <c r="G43" s="176">
        <f>E43*F43</f>
        <v>0</v>
      </c>
      <c r="O43" s="170">
        <v>2</v>
      </c>
      <c r="AA43" s="146">
        <v>1</v>
      </c>
      <c r="AB43" s="146">
        <v>9</v>
      </c>
      <c r="AC43" s="146">
        <v>9</v>
      </c>
      <c r="AZ43" s="146">
        <v>4</v>
      </c>
      <c r="BA43" s="146">
        <f>IF(AZ43=1,G43,0)</f>
        <v>0</v>
      </c>
      <c r="BB43" s="146">
        <f>IF(AZ43=2,G43,0)</f>
        <v>0</v>
      </c>
      <c r="BC43" s="146">
        <f>IF(AZ43=3,G43,0)</f>
        <v>0</v>
      </c>
      <c r="BD43" s="146">
        <f>IF(AZ43=4,G43,0)</f>
        <v>0</v>
      </c>
      <c r="BE43" s="146">
        <f>IF(AZ43=5,G43,0)</f>
        <v>0</v>
      </c>
      <c r="CA43" s="177">
        <v>1</v>
      </c>
      <c r="CB43" s="177">
        <v>9</v>
      </c>
      <c r="CZ43" s="146">
        <v>0</v>
      </c>
    </row>
    <row r="44" spans="1:104" x14ac:dyDescent="0.2">
      <c r="A44" s="171">
        <v>16</v>
      </c>
      <c r="B44" s="172" t="s">
        <v>137</v>
      </c>
      <c r="C44" s="173" t="s">
        <v>138</v>
      </c>
      <c r="D44" s="174" t="s">
        <v>98</v>
      </c>
      <c r="E44" s="175">
        <v>1</v>
      </c>
      <c r="F44" s="175">
        <v>0</v>
      </c>
      <c r="G44" s="176">
        <f>E44*F44</f>
        <v>0</v>
      </c>
      <c r="O44" s="170">
        <v>2</v>
      </c>
      <c r="AA44" s="146">
        <v>1</v>
      </c>
      <c r="AB44" s="146">
        <v>9</v>
      </c>
      <c r="AC44" s="146">
        <v>9</v>
      </c>
      <c r="AZ44" s="146">
        <v>4</v>
      </c>
      <c r="BA44" s="146">
        <f>IF(AZ44=1,G44,0)</f>
        <v>0</v>
      </c>
      <c r="BB44" s="146">
        <f>IF(AZ44=2,G44,0)</f>
        <v>0</v>
      </c>
      <c r="BC44" s="146">
        <f>IF(AZ44=3,G44,0)</f>
        <v>0</v>
      </c>
      <c r="BD44" s="146">
        <f>IF(AZ44=4,G44,0)</f>
        <v>0</v>
      </c>
      <c r="BE44" s="146">
        <f>IF(AZ44=5,G44,0)</f>
        <v>0</v>
      </c>
      <c r="CA44" s="177">
        <v>1</v>
      </c>
      <c r="CB44" s="177">
        <v>9</v>
      </c>
      <c r="CZ44" s="146">
        <v>0</v>
      </c>
    </row>
    <row r="45" spans="1:104" x14ac:dyDescent="0.2">
      <c r="A45" s="178"/>
      <c r="B45" s="179"/>
      <c r="C45" s="227" t="s">
        <v>125</v>
      </c>
      <c r="D45" s="228"/>
      <c r="E45" s="228"/>
      <c r="F45" s="228"/>
      <c r="G45" s="229"/>
      <c r="L45" s="180" t="s">
        <v>125</v>
      </c>
      <c r="O45" s="170">
        <v>3</v>
      </c>
    </row>
    <row r="46" spans="1:104" x14ac:dyDescent="0.2">
      <c r="A46" s="171">
        <v>17</v>
      </c>
      <c r="B46" s="172" t="s">
        <v>139</v>
      </c>
      <c r="C46" s="173" t="s">
        <v>140</v>
      </c>
      <c r="D46" s="174" t="s">
        <v>98</v>
      </c>
      <c r="E46" s="175">
        <v>4</v>
      </c>
      <c r="F46" s="175">
        <v>0</v>
      </c>
      <c r="G46" s="176">
        <f>E46*F46</f>
        <v>0</v>
      </c>
      <c r="O46" s="170">
        <v>2</v>
      </c>
      <c r="AA46" s="146">
        <v>1</v>
      </c>
      <c r="AB46" s="146">
        <v>9</v>
      </c>
      <c r="AC46" s="146">
        <v>9</v>
      </c>
      <c r="AZ46" s="146">
        <v>4</v>
      </c>
      <c r="BA46" s="146">
        <f>IF(AZ46=1,G46,0)</f>
        <v>0</v>
      </c>
      <c r="BB46" s="146">
        <f>IF(AZ46=2,G46,0)</f>
        <v>0</v>
      </c>
      <c r="BC46" s="146">
        <f>IF(AZ46=3,G46,0)</f>
        <v>0</v>
      </c>
      <c r="BD46" s="146">
        <f>IF(AZ46=4,G46,0)</f>
        <v>0</v>
      </c>
      <c r="BE46" s="146">
        <f>IF(AZ46=5,G46,0)</f>
        <v>0</v>
      </c>
      <c r="CA46" s="177">
        <v>1</v>
      </c>
      <c r="CB46" s="177">
        <v>9</v>
      </c>
      <c r="CZ46" s="146">
        <v>0</v>
      </c>
    </row>
    <row r="47" spans="1:104" x14ac:dyDescent="0.2">
      <c r="A47" s="178"/>
      <c r="B47" s="179"/>
      <c r="C47" s="227" t="s">
        <v>125</v>
      </c>
      <c r="D47" s="228"/>
      <c r="E47" s="228"/>
      <c r="F47" s="228"/>
      <c r="G47" s="229"/>
      <c r="L47" s="180" t="s">
        <v>125</v>
      </c>
      <c r="O47" s="170">
        <v>3</v>
      </c>
    </row>
    <row r="48" spans="1:104" x14ac:dyDescent="0.2">
      <c r="A48" s="171">
        <v>18</v>
      </c>
      <c r="B48" s="172" t="s">
        <v>141</v>
      </c>
      <c r="C48" s="173" t="s">
        <v>142</v>
      </c>
      <c r="D48" s="174" t="s">
        <v>98</v>
      </c>
      <c r="E48" s="175">
        <v>1</v>
      </c>
      <c r="F48" s="175">
        <v>0</v>
      </c>
      <c r="G48" s="176">
        <f>E48*F48</f>
        <v>0</v>
      </c>
      <c r="O48" s="170">
        <v>2</v>
      </c>
      <c r="AA48" s="146">
        <v>1</v>
      </c>
      <c r="AB48" s="146">
        <v>9</v>
      </c>
      <c r="AC48" s="146">
        <v>9</v>
      </c>
      <c r="AZ48" s="146">
        <v>4</v>
      </c>
      <c r="BA48" s="146">
        <f>IF(AZ48=1,G48,0)</f>
        <v>0</v>
      </c>
      <c r="BB48" s="146">
        <f>IF(AZ48=2,G48,0)</f>
        <v>0</v>
      </c>
      <c r="BC48" s="146">
        <f>IF(AZ48=3,G48,0)</f>
        <v>0</v>
      </c>
      <c r="BD48" s="146">
        <f>IF(AZ48=4,G48,0)</f>
        <v>0</v>
      </c>
      <c r="BE48" s="146">
        <f>IF(AZ48=5,G48,0)</f>
        <v>0</v>
      </c>
      <c r="CA48" s="177">
        <v>1</v>
      </c>
      <c r="CB48" s="177">
        <v>9</v>
      </c>
      <c r="CZ48" s="146">
        <v>0</v>
      </c>
    </row>
    <row r="49" spans="1:104" x14ac:dyDescent="0.2">
      <c r="A49" s="178"/>
      <c r="B49" s="179"/>
      <c r="C49" s="227" t="s">
        <v>125</v>
      </c>
      <c r="D49" s="228"/>
      <c r="E49" s="228"/>
      <c r="F49" s="228"/>
      <c r="G49" s="229"/>
      <c r="L49" s="180" t="s">
        <v>125</v>
      </c>
      <c r="O49" s="170">
        <v>3</v>
      </c>
    </row>
    <row r="50" spans="1:104" x14ac:dyDescent="0.2">
      <c r="A50" s="171">
        <v>19</v>
      </c>
      <c r="B50" s="172" t="s">
        <v>143</v>
      </c>
      <c r="C50" s="173" t="s">
        <v>144</v>
      </c>
      <c r="D50" s="174" t="s">
        <v>98</v>
      </c>
      <c r="E50" s="175">
        <v>24</v>
      </c>
      <c r="F50" s="175">
        <v>0</v>
      </c>
      <c r="G50" s="176">
        <f>E50*F50</f>
        <v>0</v>
      </c>
      <c r="O50" s="170">
        <v>2</v>
      </c>
      <c r="AA50" s="146">
        <v>1</v>
      </c>
      <c r="AB50" s="146">
        <v>9</v>
      </c>
      <c r="AC50" s="146">
        <v>9</v>
      </c>
      <c r="AZ50" s="146">
        <v>4</v>
      </c>
      <c r="BA50" s="146">
        <f>IF(AZ50=1,G50,0)</f>
        <v>0</v>
      </c>
      <c r="BB50" s="146">
        <f>IF(AZ50=2,G50,0)</f>
        <v>0</v>
      </c>
      <c r="BC50" s="146">
        <f>IF(AZ50=3,G50,0)</f>
        <v>0</v>
      </c>
      <c r="BD50" s="146">
        <f>IF(AZ50=4,G50,0)</f>
        <v>0</v>
      </c>
      <c r="BE50" s="146">
        <f>IF(AZ50=5,G50,0)</f>
        <v>0</v>
      </c>
      <c r="CA50" s="177">
        <v>1</v>
      </c>
      <c r="CB50" s="177">
        <v>9</v>
      </c>
      <c r="CZ50" s="146">
        <v>0</v>
      </c>
    </row>
    <row r="51" spans="1:104" x14ac:dyDescent="0.2">
      <c r="A51" s="178"/>
      <c r="B51" s="181"/>
      <c r="C51" s="225" t="s">
        <v>145</v>
      </c>
      <c r="D51" s="226"/>
      <c r="E51" s="182">
        <v>3</v>
      </c>
      <c r="F51" s="183"/>
      <c r="G51" s="184"/>
      <c r="M51" s="180" t="s">
        <v>145</v>
      </c>
      <c r="O51" s="170"/>
    </row>
    <row r="52" spans="1:104" x14ac:dyDescent="0.2">
      <c r="A52" s="178"/>
      <c r="B52" s="181"/>
      <c r="C52" s="225" t="s">
        <v>146</v>
      </c>
      <c r="D52" s="226"/>
      <c r="E52" s="182">
        <v>21</v>
      </c>
      <c r="F52" s="183"/>
      <c r="G52" s="184"/>
      <c r="M52" s="180" t="s">
        <v>146</v>
      </c>
      <c r="O52" s="170"/>
    </row>
    <row r="53" spans="1:104" x14ac:dyDescent="0.2">
      <c r="A53" s="171">
        <v>20</v>
      </c>
      <c r="B53" s="172" t="s">
        <v>147</v>
      </c>
      <c r="C53" s="173" t="s">
        <v>148</v>
      </c>
      <c r="D53" s="174" t="s">
        <v>98</v>
      </c>
      <c r="E53" s="175">
        <v>1</v>
      </c>
      <c r="F53" s="175">
        <v>0</v>
      </c>
      <c r="G53" s="176">
        <f>E53*F53</f>
        <v>0</v>
      </c>
      <c r="O53" s="170">
        <v>2</v>
      </c>
      <c r="AA53" s="146">
        <v>1</v>
      </c>
      <c r="AB53" s="146">
        <v>9</v>
      </c>
      <c r="AC53" s="146">
        <v>9</v>
      </c>
      <c r="AZ53" s="146">
        <v>4</v>
      </c>
      <c r="BA53" s="146">
        <f>IF(AZ53=1,G53,0)</f>
        <v>0</v>
      </c>
      <c r="BB53" s="146">
        <f>IF(AZ53=2,G53,0)</f>
        <v>0</v>
      </c>
      <c r="BC53" s="146">
        <f>IF(AZ53=3,G53,0)</f>
        <v>0</v>
      </c>
      <c r="BD53" s="146">
        <f>IF(AZ53=4,G53,0)</f>
        <v>0</v>
      </c>
      <c r="BE53" s="146">
        <f>IF(AZ53=5,G53,0)</f>
        <v>0</v>
      </c>
      <c r="CA53" s="177">
        <v>1</v>
      </c>
      <c r="CB53" s="177">
        <v>9</v>
      </c>
      <c r="CZ53" s="146">
        <v>0</v>
      </c>
    </row>
    <row r="54" spans="1:104" x14ac:dyDescent="0.2">
      <c r="A54" s="178"/>
      <c r="B54" s="179"/>
      <c r="C54" s="227" t="s">
        <v>149</v>
      </c>
      <c r="D54" s="228"/>
      <c r="E54" s="228"/>
      <c r="F54" s="228"/>
      <c r="G54" s="229"/>
      <c r="L54" s="180" t="s">
        <v>149</v>
      </c>
      <c r="O54" s="170">
        <v>3</v>
      </c>
    </row>
    <row r="55" spans="1:104" ht="22.5" x14ac:dyDescent="0.2">
      <c r="A55" s="171">
        <v>21</v>
      </c>
      <c r="B55" s="172" t="s">
        <v>150</v>
      </c>
      <c r="C55" s="173" t="s">
        <v>151</v>
      </c>
      <c r="D55" s="174" t="s">
        <v>98</v>
      </c>
      <c r="E55" s="175">
        <v>2</v>
      </c>
      <c r="F55" s="175">
        <v>0</v>
      </c>
      <c r="G55" s="176">
        <f>E55*F55</f>
        <v>0</v>
      </c>
      <c r="O55" s="170">
        <v>2</v>
      </c>
      <c r="AA55" s="146">
        <v>1</v>
      </c>
      <c r="AB55" s="146">
        <v>9</v>
      </c>
      <c r="AC55" s="146">
        <v>9</v>
      </c>
      <c r="AZ55" s="146">
        <v>4</v>
      </c>
      <c r="BA55" s="146">
        <f>IF(AZ55=1,G55,0)</f>
        <v>0</v>
      </c>
      <c r="BB55" s="146">
        <f>IF(AZ55=2,G55,0)</f>
        <v>0</v>
      </c>
      <c r="BC55" s="146">
        <f>IF(AZ55=3,G55,0)</f>
        <v>0</v>
      </c>
      <c r="BD55" s="146">
        <f>IF(AZ55=4,G55,0)</f>
        <v>0</v>
      </c>
      <c r="BE55" s="146">
        <f>IF(AZ55=5,G55,0)</f>
        <v>0</v>
      </c>
      <c r="CA55" s="177">
        <v>1</v>
      </c>
      <c r="CB55" s="177">
        <v>9</v>
      </c>
      <c r="CZ55" s="146">
        <v>0</v>
      </c>
    </row>
    <row r="56" spans="1:104" x14ac:dyDescent="0.2">
      <c r="A56" s="178"/>
      <c r="B56" s="179"/>
      <c r="C56" s="227" t="s">
        <v>152</v>
      </c>
      <c r="D56" s="228"/>
      <c r="E56" s="228"/>
      <c r="F56" s="228"/>
      <c r="G56" s="229"/>
      <c r="L56" s="180" t="s">
        <v>152</v>
      </c>
      <c r="O56" s="170">
        <v>3</v>
      </c>
    </row>
    <row r="57" spans="1:104" ht="22.5" x14ac:dyDescent="0.2">
      <c r="A57" s="171">
        <v>22</v>
      </c>
      <c r="B57" s="172" t="s">
        <v>153</v>
      </c>
      <c r="C57" s="173" t="s">
        <v>154</v>
      </c>
      <c r="D57" s="174" t="s">
        <v>98</v>
      </c>
      <c r="E57" s="175">
        <v>1</v>
      </c>
      <c r="F57" s="175">
        <v>0</v>
      </c>
      <c r="G57" s="176">
        <f>E57*F57</f>
        <v>0</v>
      </c>
      <c r="O57" s="170">
        <v>2</v>
      </c>
      <c r="AA57" s="146">
        <v>1</v>
      </c>
      <c r="AB57" s="146">
        <v>9</v>
      </c>
      <c r="AC57" s="146">
        <v>9</v>
      </c>
      <c r="AZ57" s="146">
        <v>4</v>
      </c>
      <c r="BA57" s="146">
        <f>IF(AZ57=1,G57,0)</f>
        <v>0</v>
      </c>
      <c r="BB57" s="146">
        <f>IF(AZ57=2,G57,0)</f>
        <v>0</v>
      </c>
      <c r="BC57" s="146">
        <f>IF(AZ57=3,G57,0)</f>
        <v>0</v>
      </c>
      <c r="BD57" s="146">
        <f>IF(AZ57=4,G57,0)</f>
        <v>0</v>
      </c>
      <c r="BE57" s="146">
        <f>IF(AZ57=5,G57,0)</f>
        <v>0</v>
      </c>
      <c r="CA57" s="177">
        <v>1</v>
      </c>
      <c r="CB57" s="177">
        <v>9</v>
      </c>
      <c r="CZ57" s="146">
        <v>0</v>
      </c>
    </row>
    <row r="58" spans="1:104" x14ac:dyDescent="0.2">
      <c r="A58" s="178"/>
      <c r="B58" s="179"/>
      <c r="C58" s="227" t="s">
        <v>155</v>
      </c>
      <c r="D58" s="228"/>
      <c r="E58" s="228"/>
      <c r="F58" s="228"/>
      <c r="G58" s="229"/>
      <c r="L58" s="180" t="s">
        <v>155</v>
      </c>
      <c r="O58" s="170">
        <v>3</v>
      </c>
    </row>
    <row r="59" spans="1:104" x14ac:dyDescent="0.2">
      <c r="A59" s="171">
        <v>23</v>
      </c>
      <c r="B59" s="172" t="s">
        <v>156</v>
      </c>
      <c r="C59" s="173" t="s">
        <v>157</v>
      </c>
      <c r="D59" s="174" t="s">
        <v>98</v>
      </c>
      <c r="E59" s="175">
        <v>1</v>
      </c>
      <c r="F59" s="175">
        <v>0</v>
      </c>
      <c r="G59" s="176">
        <f>E59*F59</f>
        <v>0</v>
      </c>
      <c r="O59" s="170">
        <v>2</v>
      </c>
      <c r="AA59" s="146">
        <v>1</v>
      </c>
      <c r="AB59" s="146">
        <v>9</v>
      </c>
      <c r="AC59" s="146">
        <v>9</v>
      </c>
      <c r="AZ59" s="146">
        <v>4</v>
      </c>
      <c r="BA59" s="146">
        <f>IF(AZ59=1,G59,0)</f>
        <v>0</v>
      </c>
      <c r="BB59" s="146">
        <f>IF(AZ59=2,G59,0)</f>
        <v>0</v>
      </c>
      <c r="BC59" s="146">
        <f>IF(AZ59=3,G59,0)</f>
        <v>0</v>
      </c>
      <c r="BD59" s="146">
        <f>IF(AZ59=4,G59,0)</f>
        <v>0</v>
      </c>
      <c r="BE59" s="146">
        <f>IF(AZ59=5,G59,0)</f>
        <v>0</v>
      </c>
      <c r="CA59" s="177">
        <v>1</v>
      </c>
      <c r="CB59" s="177">
        <v>9</v>
      </c>
      <c r="CZ59" s="146">
        <v>0</v>
      </c>
    </row>
    <row r="60" spans="1:104" x14ac:dyDescent="0.2">
      <c r="A60" s="178"/>
      <c r="B60" s="179"/>
      <c r="C60" s="227" t="s">
        <v>158</v>
      </c>
      <c r="D60" s="228"/>
      <c r="E60" s="228"/>
      <c r="F60" s="228"/>
      <c r="G60" s="229"/>
      <c r="L60" s="180" t="s">
        <v>158</v>
      </c>
      <c r="O60" s="170">
        <v>3</v>
      </c>
    </row>
    <row r="61" spans="1:104" x14ac:dyDescent="0.2">
      <c r="A61" s="171">
        <v>24</v>
      </c>
      <c r="B61" s="172" t="s">
        <v>159</v>
      </c>
      <c r="C61" s="173" t="s">
        <v>160</v>
      </c>
      <c r="D61" s="174" t="s">
        <v>98</v>
      </c>
      <c r="E61" s="175">
        <v>13</v>
      </c>
      <c r="F61" s="175">
        <v>0</v>
      </c>
      <c r="G61" s="176">
        <f>E61*F61</f>
        <v>0</v>
      </c>
      <c r="O61" s="170">
        <v>2</v>
      </c>
      <c r="AA61" s="146">
        <v>1</v>
      </c>
      <c r="AB61" s="146">
        <v>9</v>
      </c>
      <c r="AC61" s="146">
        <v>9</v>
      </c>
      <c r="AZ61" s="146">
        <v>4</v>
      </c>
      <c r="BA61" s="146">
        <f>IF(AZ61=1,G61,0)</f>
        <v>0</v>
      </c>
      <c r="BB61" s="146">
        <f>IF(AZ61=2,G61,0)</f>
        <v>0</v>
      </c>
      <c r="BC61" s="146">
        <f>IF(AZ61=3,G61,0)</f>
        <v>0</v>
      </c>
      <c r="BD61" s="146">
        <f>IF(AZ61=4,G61,0)</f>
        <v>0</v>
      </c>
      <c r="BE61" s="146">
        <f>IF(AZ61=5,G61,0)</f>
        <v>0</v>
      </c>
      <c r="CA61" s="177">
        <v>1</v>
      </c>
      <c r="CB61" s="177">
        <v>9</v>
      </c>
      <c r="CZ61" s="146">
        <v>0</v>
      </c>
    </row>
    <row r="62" spans="1:104" x14ac:dyDescent="0.2">
      <c r="A62" s="178"/>
      <c r="B62" s="179"/>
      <c r="C62" s="227" t="s">
        <v>161</v>
      </c>
      <c r="D62" s="228"/>
      <c r="E62" s="228"/>
      <c r="F62" s="228"/>
      <c r="G62" s="229"/>
      <c r="L62" s="180" t="s">
        <v>161</v>
      </c>
      <c r="O62" s="170">
        <v>3</v>
      </c>
    </row>
    <row r="63" spans="1:104" x14ac:dyDescent="0.2">
      <c r="A63" s="171">
        <v>25</v>
      </c>
      <c r="B63" s="172" t="s">
        <v>162</v>
      </c>
      <c r="C63" s="173" t="s">
        <v>163</v>
      </c>
      <c r="D63" s="174" t="s">
        <v>98</v>
      </c>
      <c r="E63" s="175">
        <v>1</v>
      </c>
      <c r="F63" s="175">
        <v>0</v>
      </c>
      <c r="G63" s="176">
        <f>E63*F63</f>
        <v>0</v>
      </c>
      <c r="O63" s="170">
        <v>2</v>
      </c>
      <c r="AA63" s="146">
        <v>1</v>
      </c>
      <c r="AB63" s="146">
        <v>9</v>
      </c>
      <c r="AC63" s="146">
        <v>9</v>
      </c>
      <c r="AZ63" s="146">
        <v>4</v>
      </c>
      <c r="BA63" s="146">
        <f>IF(AZ63=1,G63,0)</f>
        <v>0</v>
      </c>
      <c r="BB63" s="146">
        <f>IF(AZ63=2,G63,0)</f>
        <v>0</v>
      </c>
      <c r="BC63" s="146">
        <f>IF(AZ63=3,G63,0)</f>
        <v>0</v>
      </c>
      <c r="BD63" s="146">
        <f>IF(AZ63=4,G63,0)</f>
        <v>0</v>
      </c>
      <c r="BE63" s="146">
        <f>IF(AZ63=5,G63,0)</f>
        <v>0</v>
      </c>
      <c r="CA63" s="177">
        <v>1</v>
      </c>
      <c r="CB63" s="177">
        <v>9</v>
      </c>
      <c r="CZ63" s="146">
        <v>0</v>
      </c>
    </row>
    <row r="64" spans="1:104" x14ac:dyDescent="0.2">
      <c r="A64" s="178"/>
      <c r="B64" s="179"/>
      <c r="C64" s="227" t="s">
        <v>161</v>
      </c>
      <c r="D64" s="228"/>
      <c r="E64" s="228"/>
      <c r="F64" s="228"/>
      <c r="G64" s="229"/>
      <c r="L64" s="180" t="s">
        <v>161</v>
      </c>
      <c r="O64" s="170">
        <v>3</v>
      </c>
    </row>
    <row r="65" spans="1:104" x14ac:dyDescent="0.2">
      <c r="A65" s="171">
        <v>26</v>
      </c>
      <c r="B65" s="172" t="s">
        <v>164</v>
      </c>
      <c r="C65" s="173" t="s">
        <v>165</v>
      </c>
      <c r="D65" s="174" t="s">
        <v>98</v>
      </c>
      <c r="E65" s="175">
        <v>3</v>
      </c>
      <c r="F65" s="175">
        <v>0</v>
      </c>
      <c r="G65" s="176">
        <f>E65*F65</f>
        <v>0</v>
      </c>
      <c r="O65" s="170">
        <v>2</v>
      </c>
      <c r="AA65" s="146">
        <v>1</v>
      </c>
      <c r="AB65" s="146">
        <v>9</v>
      </c>
      <c r="AC65" s="146">
        <v>9</v>
      </c>
      <c r="AZ65" s="146">
        <v>4</v>
      </c>
      <c r="BA65" s="146">
        <f>IF(AZ65=1,G65,0)</f>
        <v>0</v>
      </c>
      <c r="BB65" s="146">
        <f>IF(AZ65=2,G65,0)</f>
        <v>0</v>
      </c>
      <c r="BC65" s="146">
        <f>IF(AZ65=3,G65,0)</f>
        <v>0</v>
      </c>
      <c r="BD65" s="146">
        <f>IF(AZ65=4,G65,0)</f>
        <v>0</v>
      </c>
      <c r="BE65" s="146">
        <f>IF(AZ65=5,G65,0)</f>
        <v>0</v>
      </c>
      <c r="CA65" s="177">
        <v>1</v>
      </c>
      <c r="CB65" s="177">
        <v>9</v>
      </c>
      <c r="CZ65" s="146">
        <v>0</v>
      </c>
    </row>
    <row r="66" spans="1:104" x14ac:dyDescent="0.2">
      <c r="A66" s="178"/>
      <c r="B66" s="179"/>
      <c r="C66" s="227" t="s">
        <v>166</v>
      </c>
      <c r="D66" s="228"/>
      <c r="E66" s="228"/>
      <c r="F66" s="228"/>
      <c r="G66" s="229"/>
      <c r="L66" s="180" t="s">
        <v>166</v>
      </c>
      <c r="O66" s="170">
        <v>3</v>
      </c>
    </row>
    <row r="67" spans="1:104" ht="22.5" x14ac:dyDescent="0.2">
      <c r="A67" s="171">
        <v>27</v>
      </c>
      <c r="B67" s="172" t="s">
        <v>167</v>
      </c>
      <c r="C67" s="173" t="s">
        <v>168</v>
      </c>
      <c r="D67" s="174" t="s">
        <v>86</v>
      </c>
      <c r="E67" s="175">
        <v>38</v>
      </c>
      <c r="F67" s="175">
        <v>0</v>
      </c>
      <c r="G67" s="176">
        <f>E67*F67</f>
        <v>0</v>
      </c>
      <c r="O67" s="170">
        <v>2</v>
      </c>
      <c r="AA67" s="146">
        <v>1</v>
      </c>
      <c r="AB67" s="146">
        <v>9</v>
      </c>
      <c r="AC67" s="146">
        <v>9</v>
      </c>
      <c r="AZ67" s="146">
        <v>4</v>
      </c>
      <c r="BA67" s="146">
        <f>IF(AZ67=1,G67,0)</f>
        <v>0</v>
      </c>
      <c r="BB67" s="146">
        <f>IF(AZ67=2,G67,0)</f>
        <v>0</v>
      </c>
      <c r="BC67" s="146">
        <f>IF(AZ67=3,G67,0)</f>
        <v>0</v>
      </c>
      <c r="BD67" s="146">
        <f>IF(AZ67=4,G67,0)</f>
        <v>0</v>
      </c>
      <c r="BE67" s="146">
        <f>IF(AZ67=5,G67,0)</f>
        <v>0</v>
      </c>
      <c r="CA67" s="177">
        <v>1</v>
      </c>
      <c r="CB67" s="177">
        <v>9</v>
      </c>
      <c r="CZ67" s="146">
        <v>1.0499999999999999E-3</v>
      </c>
    </row>
    <row r="68" spans="1:104" ht="22.5" x14ac:dyDescent="0.2">
      <c r="A68" s="171">
        <v>28</v>
      </c>
      <c r="B68" s="172" t="s">
        <v>169</v>
      </c>
      <c r="C68" s="173" t="s">
        <v>170</v>
      </c>
      <c r="D68" s="174" t="s">
        <v>86</v>
      </c>
      <c r="E68" s="175">
        <v>149</v>
      </c>
      <c r="F68" s="175">
        <v>0</v>
      </c>
      <c r="G68" s="176">
        <f>E68*F68</f>
        <v>0</v>
      </c>
      <c r="O68" s="170">
        <v>2</v>
      </c>
      <c r="AA68" s="146">
        <v>1</v>
      </c>
      <c r="AB68" s="146">
        <v>9</v>
      </c>
      <c r="AC68" s="146">
        <v>9</v>
      </c>
      <c r="AZ68" s="146">
        <v>4</v>
      </c>
      <c r="BA68" s="146">
        <f>IF(AZ68=1,G68,0)</f>
        <v>0</v>
      </c>
      <c r="BB68" s="146">
        <f>IF(AZ68=2,G68,0)</f>
        <v>0</v>
      </c>
      <c r="BC68" s="146">
        <f>IF(AZ68=3,G68,0)</f>
        <v>0</v>
      </c>
      <c r="BD68" s="146">
        <f>IF(AZ68=4,G68,0)</f>
        <v>0</v>
      </c>
      <c r="BE68" s="146">
        <f>IF(AZ68=5,G68,0)</f>
        <v>0</v>
      </c>
      <c r="CA68" s="177">
        <v>1</v>
      </c>
      <c r="CB68" s="177">
        <v>9</v>
      </c>
      <c r="CZ68" s="146">
        <v>1.0000000000000001E-5</v>
      </c>
    </row>
    <row r="69" spans="1:104" x14ac:dyDescent="0.2">
      <c r="A69" s="178"/>
      <c r="B69" s="181"/>
      <c r="C69" s="225" t="s">
        <v>171</v>
      </c>
      <c r="D69" s="226"/>
      <c r="E69" s="182">
        <v>54</v>
      </c>
      <c r="F69" s="183"/>
      <c r="G69" s="184"/>
      <c r="M69" s="180" t="s">
        <v>171</v>
      </c>
      <c r="O69" s="170"/>
    </row>
    <row r="70" spans="1:104" x14ac:dyDescent="0.2">
      <c r="A70" s="178"/>
      <c r="B70" s="181"/>
      <c r="C70" s="225" t="s">
        <v>172</v>
      </c>
      <c r="D70" s="226"/>
      <c r="E70" s="182">
        <v>85</v>
      </c>
      <c r="F70" s="183"/>
      <c r="G70" s="184"/>
      <c r="M70" s="180" t="s">
        <v>172</v>
      </c>
      <c r="O70" s="170"/>
    </row>
    <row r="71" spans="1:104" x14ac:dyDescent="0.2">
      <c r="A71" s="178"/>
      <c r="B71" s="181"/>
      <c r="C71" s="225" t="s">
        <v>173</v>
      </c>
      <c r="D71" s="226"/>
      <c r="E71" s="182">
        <v>10</v>
      </c>
      <c r="F71" s="183"/>
      <c r="G71" s="184"/>
      <c r="M71" s="180" t="s">
        <v>173</v>
      </c>
      <c r="O71" s="170"/>
    </row>
    <row r="72" spans="1:104" ht="22.5" x14ac:dyDescent="0.2">
      <c r="A72" s="171">
        <v>29</v>
      </c>
      <c r="B72" s="172" t="s">
        <v>174</v>
      </c>
      <c r="C72" s="173" t="s">
        <v>175</v>
      </c>
      <c r="D72" s="174" t="s">
        <v>98</v>
      </c>
      <c r="E72" s="175">
        <v>14</v>
      </c>
      <c r="F72" s="175">
        <v>0</v>
      </c>
      <c r="G72" s="176">
        <f>E72*F72</f>
        <v>0</v>
      </c>
      <c r="O72" s="170">
        <v>2</v>
      </c>
      <c r="AA72" s="146">
        <v>1</v>
      </c>
      <c r="AB72" s="146">
        <v>9</v>
      </c>
      <c r="AC72" s="146">
        <v>9</v>
      </c>
      <c r="AZ72" s="146">
        <v>4</v>
      </c>
      <c r="BA72" s="146">
        <f>IF(AZ72=1,G72,0)</f>
        <v>0</v>
      </c>
      <c r="BB72" s="146">
        <f>IF(AZ72=2,G72,0)</f>
        <v>0</v>
      </c>
      <c r="BC72" s="146">
        <f>IF(AZ72=3,G72,0)</f>
        <v>0</v>
      </c>
      <c r="BD72" s="146">
        <f>IF(AZ72=4,G72,0)</f>
        <v>0</v>
      </c>
      <c r="BE72" s="146">
        <f>IF(AZ72=5,G72,0)</f>
        <v>0</v>
      </c>
      <c r="CA72" s="177">
        <v>1</v>
      </c>
      <c r="CB72" s="177">
        <v>9</v>
      </c>
      <c r="CZ72" s="146">
        <v>2.5000000000000001E-4</v>
      </c>
    </row>
    <row r="73" spans="1:104" x14ac:dyDescent="0.2">
      <c r="A73" s="178"/>
      <c r="B73" s="181"/>
      <c r="C73" s="225" t="s">
        <v>176</v>
      </c>
      <c r="D73" s="226"/>
      <c r="E73" s="182">
        <v>7</v>
      </c>
      <c r="F73" s="183"/>
      <c r="G73" s="184"/>
      <c r="M73" s="180" t="s">
        <v>176</v>
      </c>
      <c r="O73" s="170"/>
    </row>
    <row r="74" spans="1:104" x14ac:dyDescent="0.2">
      <c r="A74" s="178"/>
      <c r="B74" s="181"/>
      <c r="C74" s="225" t="s">
        <v>177</v>
      </c>
      <c r="D74" s="226"/>
      <c r="E74" s="182">
        <v>7</v>
      </c>
      <c r="F74" s="183"/>
      <c r="G74" s="184"/>
      <c r="M74" s="180" t="s">
        <v>177</v>
      </c>
      <c r="O74" s="170"/>
    </row>
    <row r="75" spans="1:104" x14ac:dyDescent="0.2">
      <c r="A75" s="171">
        <v>30</v>
      </c>
      <c r="B75" s="172" t="s">
        <v>178</v>
      </c>
      <c r="C75" s="173" t="s">
        <v>179</v>
      </c>
      <c r="D75" s="174" t="s">
        <v>98</v>
      </c>
      <c r="E75" s="175">
        <v>1</v>
      </c>
      <c r="F75" s="175">
        <v>0</v>
      </c>
      <c r="G75" s="176">
        <f>E75*F75</f>
        <v>0</v>
      </c>
      <c r="O75" s="170">
        <v>2</v>
      </c>
      <c r="AA75" s="146">
        <v>1</v>
      </c>
      <c r="AB75" s="146">
        <v>9</v>
      </c>
      <c r="AC75" s="146">
        <v>9</v>
      </c>
      <c r="AZ75" s="146">
        <v>4</v>
      </c>
      <c r="BA75" s="146">
        <f>IF(AZ75=1,G75,0)</f>
        <v>0</v>
      </c>
      <c r="BB75" s="146">
        <f>IF(AZ75=2,G75,0)</f>
        <v>0</v>
      </c>
      <c r="BC75" s="146">
        <f>IF(AZ75=3,G75,0)</f>
        <v>0</v>
      </c>
      <c r="BD75" s="146">
        <f>IF(AZ75=4,G75,0)</f>
        <v>0</v>
      </c>
      <c r="BE75" s="146">
        <f>IF(AZ75=5,G75,0)</f>
        <v>0</v>
      </c>
      <c r="CA75" s="177">
        <v>1</v>
      </c>
      <c r="CB75" s="177">
        <v>9</v>
      </c>
      <c r="CZ75" s="146">
        <v>0</v>
      </c>
    </row>
    <row r="76" spans="1:104" x14ac:dyDescent="0.2">
      <c r="A76" s="171">
        <v>31</v>
      </c>
      <c r="B76" s="172" t="s">
        <v>180</v>
      </c>
      <c r="C76" s="173" t="s">
        <v>181</v>
      </c>
      <c r="D76" s="174" t="s">
        <v>98</v>
      </c>
      <c r="E76" s="175">
        <v>4</v>
      </c>
      <c r="F76" s="175">
        <v>0</v>
      </c>
      <c r="G76" s="176">
        <f>E76*F76</f>
        <v>0</v>
      </c>
      <c r="O76" s="170">
        <v>2</v>
      </c>
      <c r="AA76" s="146">
        <v>1</v>
      </c>
      <c r="AB76" s="146">
        <v>9</v>
      </c>
      <c r="AC76" s="146">
        <v>9</v>
      </c>
      <c r="AZ76" s="146">
        <v>4</v>
      </c>
      <c r="BA76" s="146">
        <f>IF(AZ76=1,G76,0)</f>
        <v>0</v>
      </c>
      <c r="BB76" s="146">
        <f>IF(AZ76=2,G76,0)</f>
        <v>0</v>
      </c>
      <c r="BC76" s="146">
        <f>IF(AZ76=3,G76,0)</f>
        <v>0</v>
      </c>
      <c r="BD76" s="146">
        <f>IF(AZ76=4,G76,0)</f>
        <v>0</v>
      </c>
      <c r="BE76" s="146">
        <f>IF(AZ76=5,G76,0)</f>
        <v>0</v>
      </c>
      <c r="CA76" s="177">
        <v>1</v>
      </c>
      <c r="CB76" s="177">
        <v>9</v>
      </c>
      <c r="CZ76" s="146">
        <v>0</v>
      </c>
    </row>
    <row r="77" spans="1:104" x14ac:dyDescent="0.2">
      <c r="A77" s="178"/>
      <c r="B77" s="179"/>
      <c r="C77" s="227" t="s">
        <v>182</v>
      </c>
      <c r="D77" s="228"/>
      <c r="E77" s="228"/>
      <c r="F77" s="228"/>
      <c r="G77" s="229"/>
      <c r="L77" s="180" t="s">
        <v>182</v>
      </c>
      <c r="O77" s="170">
        <v>3</v>
      </c>
    </row>
    <row r="78" spans="1:104" ht="22.5" x14ac:dyDescent="0.2">
      <c r="A78" s="171">
        <v>32</v>
      </c>
      <c r="B78" s="172" t="s">
        <v>183</v>
      </c>
      <c r="C78" s="173" t="s">
        <v>184</v>
      </c>
      <c r="D78" s="174" t="s">
        <v>86</v>
      </c>
      <c r="E78" s="175">
        <v>100</v>
      </c>
      <c r="F78" s="175">
        <v>0</v>
      </c>
      <c r="G78" s="176">
        <f>E78*F78</f>
        <v>0</v>
      </c>
      <c r="O78" s="170">
        <v>2</v>
      </c>
      <c r="AA78" s="146">
        <v>1</v>
      </c>
      <c r="AB78" s="146">
        <v>9</v>
      </c>
      <c r="AC78" s="146">
        <v>9</v>
      </c>
      <c r="AZ78" s="146">
        <v>4</v>
      </c>
      <c r="BA78" s="146">
        <f>IF(AZ78=1,G78,0)</f>
        <v>0</v>
      </c>
      <c r="BB78" s="146">
        <f>IF(AZ78=2,G78,0)</f>
        <v>0</v>
      </c>
      <c r="BC78" s="146">
        <f>IF(AZ78=3,G78,0)</f>
        <v>0</v>
      </c>
      <c r="BD78" s="146">
        <f>IF(AZ78=4,G78,0)</f>
        <v>0</v>
      </c>
      <c r="BE78" s="146">
        <f>IF(AZ78=5,G78,0)</f>
        <v>0</v>
      </c>
      <c r="CA78" s="177">
        <v>1</v>
      </c>
      <c r="CB78" s="177">
        <v>9</v>
      </c>
      <c r="CZ78" s="146">
        <v>1.7000000000000001E-4</v>
      </c>
    </row>
    <row r="79" spans="1:104" x14ac:dyDescent="0.2">
      <c r="A79" s="178"/>
      <c r="B79" s="181"/>
      <c r="C79" s="225" t="s">
        <v>185</v>
      </c>
      <c r="D79" s="226"/>
      <c r="E79" s="182">
        <v>30</v>
      </c>
      <c r="F79" s="183"/>
      <c r="G79" s="184"/>
      <c r="M79" s="180" t="s">
        <v>185</v>
      </c>
      <c r="O79" s="170"/>
    </row>
    <row r="80" spans="1:104" x14ac:dyDescent="0.2">
      <c r="A80" s="178"/>
      <c r="B80" s="181"/>
      <c r="C80" s="225" t="s">
        <v>186</v>
      </c>
      <c r="D80" s="226"/>
      <c r="E80" s="182">
        <v>25</v>
      </c>
      <c r="F80" s="183"/>
      <c r="G80" s="184"/>
      <c r="M80" s="180" t="s">
        <v>186</v>
      </c>
      <c r="O80" s="170"/>
    </row>
    <row r="81" spans="1:104" x14ac:dyDescent="0.2">
      <c r="A81" s="178"/>
      <c r="B81" s="181"/>
      <c r="C81" s="225" t="s">
        <v>187</v>
      </c>
      <c r="D81" s="226"/>
      <c r="E81" s="182">
        <v>35</v>
      </c>
      <c r="F81" s="183"/>
      <c r="G81" s="184"/>
      <c r="M81" s="180" t="s">
        <v>187</v>
      </c>
      <c r="O81" s="170"/>
    </row>
    <row r="82" spans="1:104" x14ac:dyDescent="0.2">
      <c r="A82" s="178"/>
      <c r="B82" s="181"/>
      <c r="C82" s="225" t="s">
        <v>173</v>
      </c>
      <c r="D82" s="226"/>
      <c r="E82" s="182">
        <v>10</v>
      </c>
      <c r="F82" s="183"/>
      <c r="G82" s="184"/>
      <c r="M82" s="180" t="s">
        <v>173</v>
      </c>
      <c r="O82" s="170"/>
    </row>
    <row r="83" spans="1:104" ht="22.5" x14ac:dyDescent="0.2">
      <c r="A83" s="171">
        <v>33</v>
      </c>
      <c r="B83" s="172" t="s">
        <v>188</v>
      </c>
      <c r="C83" s="173" t="s">
        <v>189</v>
      </c>
      <c r="D83" s="174" t="s">
        <v>86</v>
      </c>
      <c r="E83" s="175">
        <v>294</v>
      </c>
      <c r="F83" s="175">
        <v>0</v>
      </c>
      <c r="G83" s="176">
        <f>E83*F83</f>
        <v>0</v>
      </c>
      <c r="O83" s="170">
        <v>2</v>
      </c>
      <c r="AA83" s="146">
        <v>1</v>
      </c>
      <c r="AB83" s="146">
        <v>9</v>
      </c>
      <c r="AC83" s="146">
        <v>9</v>
      </c>
      <c r="AZ83" s="146">
        <v>4</v>
      </c>
      <c r="BA83" s="146">
        <f>IF(AZ83=1,G83,0)</f>
        <v>0</v>
      </c>
      <c r="BB83" s="146">
        <f>IF(AZ83=2,G83,0)</f>
        <v>0</v>
      </c>
      <c r="BC83" s="146">
        <f>IF(AZ83=3,G83,0)</f>
        <v>0</v>
      </c>
      <c r="BD83" s="146">
        <f>IF(AZ83=4,G83,0)</f>
        <v>0</v>
      </c>
      <c r="BE83" s="146">
        <f>IF(AZ83=5,G83,0)</f>
        <v>0</v>
      </c>
      <c r="CA83" s="177">
        <v>1</v>
      </c>
      <c r="CB83" s="177">
        <v>9</v>
      </c>
      <c r="CZ83" s="146">
        <v>2.3000000000000001E-4</v>
      </c>
    </row>
    <row r="84" spans="1:104" x14ac:dyDescent="0.2">
      <c r="A84" s="178"/>
      <c r="B84" s="181"/>
      <c r="C84" s="225" t="s">
        <v>190</v>
      </c>
      <c r="D84" s="226"/>
      <c r="E84" s="182">
        <v>18</v>
      </c>
      <c r="F84" s="183"/>
      <c r="G84" s="184"/>
      <c r="M84" s="180" t="s">
        <v>190</v>
      </c>
      <c r="O84" s="170"/>
    </row>
    <row r="85" spans="1:104" x14ac:dyDescent="0.2">
      <c r="A85" s="178"/>
      <c r="B85" s="181"/>
      <c r="C85" s="225" t="s">
        <v>191</v>
      </c>
      <c r="D85" s="226"/>
      <c r="E85" s="182">
        <v>50</v>
      </c>
      <c r="F85" s="183"/>
      <c r="G85" s="184"/>
      <c r="M85" s="180" t="s">
        <v>191</v>
      </c>
      <c r="O85" s="170"/>
    </row>
    <row r="86" spans="1:104" x14ac:dyDescent="0.2">
      <c r="A86" s="178"/>
      <c r="B86" s="181"/>
      <c r="C86" s="225" t="s">
        <v>192</v>
      </c>
      <c r="D86" s="226"/>
      <c r="E86" s="182">
        <v>26</v>
      </c>
      <c r="F86" s="183"/>
      <c r="G86" s="184"/>
      <c r="M86" s="180" t="s">
        <v>192</v>
      </c>
      <c r="O86" s="170"/>
    </row>
    <row r="87" spans="1:104" x14ac:dyDescent="0.2">
      <c r="A87" s="178"/>
      <c r="B87" s="181"/>
      <c r="C87" s="225" t="s">
        <v>193</v>
      </c>
      <c r="D87" s="226"/>
      <c r="E87" s="182">
        <v>78</v>
      </c>
      <c r="F87" s="183"/>
      <c r="G87" s="184"/>
      <c r="M87" s="180" t="s">
        <v>193</v>
      </c>
      <c r="O87" s="170"/>
    </row>
    <row r="88" spans="1:104" x14ac:dyDescent="0.2">
      <c r="A88" s="178"/>
      <c r="B88" s="181"/>
      <c r="C88" s="225" t="s">
        <v>194</v>
      </c>
      <c r="D88" s="226"/>
      <c r="E88" s="182">
        <v>12</v>
      </c>
      <c r="F88" s="183"/>
      <c r="G88" s="184"/>
      <c r="M88" s="180" t="s">
        <v>194</v>
      </c>
      <c r="O88" s="170"/>
    </row>
    <row r="89" spans="1:104" x14ac:dyDescent="0.2">
      <c r="A89" s="178"/>
      <c r="B89" s="181"/>
      <c r="C89" s="225" t="s">
        <v>195</v>
      </c>
      <c r="D89" s="226"/>
      <c r="E89" s="182">
        <v>90</v>
      </c>
      <c r="F89" s="183"/>
      <c r="G89" s="184"/>
      <c r="M89" s="180" t="s">
        <v>195</v>
      </c>
      <c r="O89" s="170"/>
    </row>
    <row r="90" spans="1:104" x14ac:dyDescent="0.2">
      <c r="A90" s="178"/>
      <c r="B90" s="181"/>
      <c r="C90" s="225" t="s">
        <v>196</v>
      </c>
      <c r="D90" s="226"/>
      <c r="E90" s="182">
        <v>20</v>
      </c>
      <c r="F90" s="183"/>
      <c r="G90" s="184"/>
      <c r="M90" s="180" t="s">
        <v>196</v>
      </c>
      <c r="O90" s="170"/>
    </row>
    <row r="91" spans="1:104" ht="22.5" x14ac:dyDescent="0.2">
      <c r="A91" s="171">
        <v>34</v>
      </c>
      <c r="B91" s="172" t="s">
        <v>197</v>
      </c>
      <c r="C91" s="173" t="s">
        <v>198</v>
      </c>
      <c r="D91" s="174" t="s">
        <v>86</v>
      </c>
      <c r="E91" s="175">
        <v>38</v>
      </c>
      <c r="F91" s="175">
        <v>0</v>
      </c>
      <c r="G91" s="176">
        <f>E91*F91</f>
        <v>0</v>
      </c>
      <c r="O91" s="170">
        <v>2</v>
      </c>
      <c r="AA91" s="146">
        <v>1</v>
      </c>
      <c r="AB91" s="146">
        <v>9</v>
      </c>
      <c r="AC91" s="146">
        <v>9</v>
      </c>
      <c r="AZ91" s="146">
        <v>4</v>
      </c>
      <c r="BA91" s="146">
        <f>IF(AZ91=1,G91,0)</f>
        <v>0</v>
      </c>
      <c r="BB91" s="146">
        <f>IF(AZ91=2,G91,0)</f>
        <v>0</v>
      </c>
      <c r="BC91" s="146">
        <f>IF(AZ91=3,G91,0)</f>
        <v>0</v>
      </c>
      <c r="BD91" s="146">
        <f>IF(AZ91=4,G91,0)</f>
        <v>0</v>
      </c>
      <c r="BE91" s="146">
        <f>IF(AZ91=5,G91,0)</f>
        <v>0</v>
      </c>
      <c r="CA91" s="177">
        <v>1</v>
      </c>
      <c r="CB91" s="177">
        <v>9</v>
      </c>
      <c r="CZ91" s="146">
        <v>6.4000000000000005E-4</v>
      </c>
    </row>
    <row r="92" spans="1:104" x14ac:dyDescent="0.2">
      <c r="A92" s="171">
        <v>35</v>
      </c>
      <c r="B92" s="172" t="s">
        <v>199</v>
      </c>
      <c r="C92" s="173" t="s">
        <v>200</v>
      </c>
      <c r="D92" s="174" t="s">
        <v>86</v>
      </c>
      <c r="E92" s="175">
        <v>12</v>
      </c>
      <c r="F92" s="175">
        <v>0</v>
      </c>
      <c r="G92" s="176">
        <f>E92*F92</f>
        <v>0</v>
      </c>
      <c r="O92" s="170">
        <v>2</v>
      </c>
      <c r="AA92" s="146">
        <v>3</v>
      </c>
      <c r="AB92" s="146">
        <v>9</v>
      </c>
      <c r="AC92" s="146">
        <v>345715010000</v>
      </c>
      <c r="AZ92" s="146">
        <v>3</v>
      </c>
      <c r="BA92" s="146">
        <f>IF(AZ92=1,G92,0)</f>
        <v>0</v>
      </c>
      <c r="BB92" s="146">
        <f>IF(AZ92=2,G92,0)</f>
        <v>0</v>
      </c>
      <c r="BC92" s="146">
        <f>IF(AZ92=3,G92,0)</f>
        <v>0</v>
      </c>
      <c r="BD92" s="146">
        <f>IF(AZ92=4,G92,0)</f>
        <v>0</v>
      </c>
      <c r="BE92" s="146">
        <f>IF(AZ92=5,G92,0)</f>
        <v>0</v>
      </c>
      <c r="CA92" s="177">
        <v>3</v>
      </c>
      <c r="CB92" s="177">
        <v>9</v>
      </c>
      <c r="CZ92" s="146">
        <v>0</v>
      </c>
    </row>
    <row r="93" spans="1:104" x14ac:dyDescent="0.2">
      <c r="A93" s="178"/>
      <c r="B93" s="179"/>
      <c r="C93" s="227" t="s">
        <v>201</v>
      </c>
      <c r="D93" s="228"/>
      <c r="E93" s="228"/>
      <c r="F93" s="228"/>
      <c r="G93" s="229"/>
      <c r="L93" s="180" t="s">
        <v>201</v>
      </c>
      <c r="O93" s="170">
        <v>3</v>
      </c>
    </row>
    <row r="94" spans="1:104" x14ac:dyDescent="0.2">
      <c r="A94" s="171">
        <v>36</v>
      </c>
      <c r="B94" s="172" t="s">
        <v>202</v>
      </c>
      <c r="C94" s="173" t="s">
        <v>203</v>
      </c>
      <c r="D94" s="174" t="s">
        <v>98</v>
      </c>
      <c r="E94" s="175">
        <v>17</v>
      </c>
      <c r="F94" s="175">
        <v>0</v>
      </c>
      <c r="G94" s="176">
        <f>E94*F94</f>
        <v>0</v>
      </c>
      <c r="O94" s="170">
        <v>2</v>
      </c>
      <c r="AA94" s="146">
        <v>3</v>
      </c>
      <c r="AB94" s="146">
        <v>9</v>
      </c>
      <c r="AC94" s="146">
        <v>34571512</v>
      </c>
      <c r="AZ94" s="146">
        <v>3</v>
      </c>
      <c r="BA94" s="146">
        <f>IF(AZ94=1,G94,0)</f>
        <v>0</v>
      </c>
      <c r="BB94" s="146">
        <f>IF(AZ94=2,G94,0)</f>
        <v>0</v>
      </c>
      <c r="BC94" s="146">
        <f>IF(AZ94=3,G94,0)</f>
        <v>0</v>
      </c>
      <c r="BD94" s="146">
        <f>IF(AZ94=4,G94,0)</f>
        <v>0</v>
      </c>
      <c r="BE94" s="146">
        <f>IF(AZ94=5,G94,0)</f>
        <v>0</v>
      </c>
      <c r="CA94" s="177">
        <v>3</v>
      </c>
      <c r="CB94" s="177">
        <v>9</v>
      </c>
      <c r="CZ94" s="146">
        <v>2.0000000000000002E-5</v>
      </c>
    </row>
    <row r="95" spans="1:104" x14ac:dyDescent="0.2">
      <c r="A95" s="178"/>
      <c r="B95" s="179"/>
      <c r="C95" s="227" t="s">
        <v>102</v>
      </c>
      <c r="D95" s="228"/>
      <c r="E95" s="228"/>
      <c r="F95" s="228"/>
      <c r="G95" s="229"/>
      <c r="L95" s="180" t="s">
        <v>102</v>
      </c>
      <c r="O95" s="170">
        <v>3</v>
      </c>
    </row>
    <row r="96" spans="1:104" x14ac:dyDescent="0.2">
      <c r="A96" s="171">
        <v>37</v>
      </c>
      <c r="B96" s="172" t="s">
        <v>204</v>
      </c>
      <c r="C96" s="173" t="s">
        <v>203</v>
      </c>
      <c r="D96" s="174" t="s">
        <v>98</v>
      </c>
      <c r="E96" s="175">
        <v>56</v>
      </c>
      <c r="F96" s="175">
        <v>0</v>
      </c>
      <c r="G96" s="176">
        <f>E96*F96</f>
        <v>0</v>
      </c>
      <c r="O96" s="170">
        <v>2</v>
      </c>
      <c r="AA96" s="146">
        <v>3</v>
      </c>
      <c r="AB96" s="146">
        <v>9</v>
      </c>
      <c r="AC96" s="146" t="s">
        <v>204</v>
      </c>
      <c r="AZ96" s="146">
        <v>3</v>
      </c>
      <c r="BA96" s="146">
        <f>IF(AZ96=1,G96,0)</f>
        <v>0</v>
      </c>
      <c r="BB96" s="146">
        <f>IF(AZ96=2,G96,0)</f>
        <v>0</v>
      </c>
      <c r="BC96" s="146">
        <f>IF(AZ96=3,G96,0)</f>
        <v>0</v>
      </c>
      <c r="BD96" s="146">
        <f>IF(AZ96=4,G96,0)</f>
        <v>0</v>
      </c>
      <c r="BE96" s="146">
        <f>IF(AZ96=5,G96,0)</f>
        <v>0</v>
      </c>
      <c r="CA96" s="177">
        <v>3</v>
      </c>
      <c r="CB96" s="177">
        <v>9</v>
      </c>
      <c r="CZ96" s="146">
        <v>2.0000000000000002E-5</v>
      </c>
    </row>
    <row r="97" spans="1:104" x14ac:dyDescent="0.2">
      <c r="A97" s="178"/>
      <c r="B97" s="179"/>
      <c r="C97" s="227" t="s">
        <v>99</v>
      </c>
      <c r="D97" s="228"/>
      <c r="E97" s="228"/>
      <c r="F97" s="228"/>
      <c r="G97" s="229"/>
      <c r="L97" s="180" t="s">
        <v>99</v>
      </c>
      <c r="O97" s="170">
        <v>3</v>
      </c>
    </row>
    <row r="98" spans="1:104" x14ac:dyDescent="0.2">
      <c r="A98" s="171">
        <v>38</v>
      </c>
      <c r="B98" s="172" t="s">
        <v>205</v>
      </c>
      <c r="C98" s="173" t="s">
        <v>206</v>
      </c>
      <c r="D98" s="174" t="s">
        <v>86</v>
      </c>
      <c r="E98" s="175">
        <v>35</v>
      </c>
      <c r="F98" s="175">
        <v>0</v>
      </c>
      <c r="G98" s="176">
        <f>E98*F98</f>
        <v>0</v>
      </c>
      <c r="O98" s="170">
        <v>2</v>
      </c>
      <c r="AA98" s="146">
        <v>3</v>
      </c>
      <c r="AB98" s="146">
        <v>9</v>
      </c>
      <c r="AC98" s="146" t="s">
        <v>205</v>
      </c>
      <c r="AZ98" s="146">
        <v>3</v>
      </c>
      <c r="BA98" s="146">
        <f>IF(AZ98=1,G98,0)</f>
        <v>0</v>
      </c>
      <c r="BB98" s="146">
        <f>IF(AZ98=2,G98,0)</f>
        <v>0</v>
      </c>
      <c r="BC98" s="146">
        <f>IF(AZ98=3,G98,0)</f>
        <v>0</v>
      </c>
      <c r="BD98" s="146">
        <f>IF(AZ98=4,G98,0)</f>
        <v>0</v>
      </c>
      <c r="BE98" s="146">
        <f>IF(AZ98=5,G98,0)</f>
        <v>0</v>
      </c>
      <c r="CA98" s="177">
        <v>3</v>
      </c>
      <c r="CB98" s="177">
        <v>9</v>
      </c>
      <c r="CZ98" s="146">
        <v>1E-4</v>
      </c>
    </row>
    <row r="99" spans="1:104" x14ac:dyDescent="0.2">
      <c r="A99" s="178"/>
      <c r="B99" s="179"/>
      <c r="C99" s="227" t="s">
        <v>207</v>
      </c>
      <c r="D99" s="228"/>
      <c r="E99" s="228"/>
      <c r="F99" s="228"/>
      <c r="G99" s="229"/>
      <c r="L99" s="180" t="s">
        <v>207</v>
      </c>
      <c r="O99" s="170">
        <v>3</v>
      </c>
    </row>
    <row r="100" spans="1:104" x14ac:dyDescent="0.2">
      <c r="A100" s="171">
        <v>39</v>
      </c>
      <c r="B100" s="172" t="s">
        <v>208</v>
      </c>
      <c r="C100" s="173" t="s">
        <v>209</v>
      </c>
      <c r="D100" s="174" t="s">
        <v>98</v>
      </c>
      <c r="E100" s="175">
        <v>3</v>
      </c>
      <c r="F100" s="175">
        <v>0</v>
      </c>
      <c r="G100" s="176">
        <f>E100*F100</f>
        <v>0</v>
      </c>
      <c r="O100" s="170">
        <v>2</v>
      </c>
      <c r="AA100" s="146">
        <v>3</v>
      </c>
      <c r="AB100" s="146">
        <v>9</v>
      </c>
      <c r="AC100" s="146">
        <v>35822001013</v>
      </c>
      <c r="AZ100" s="146">
        <v>3</v>
      </c>
      <c r="BA100" s="146">
        <f>IF(AZ100=1,G100,0)</f>
        <v>0</v>
      </c>
      <c r="BB100" s="146">
        <f>IF(AZ100=2,G100,0)</f>
        <v>0</v>
      </c>
      <c r="BC100" s="146">
        <f>IF(AZ100=3,G100,0)</f>
        <v>0</v>
      </c>
      <c r="BD100" s="146">
        <f>IF(AZ100=4,G100,0)</f>
        <v>0</v>
      </c>
      <c r="BE100" s="146">
        <f>IF(AZ100=5,G100,0)</f>
        <v>0</v>
      </c>
      <c r="CA100" s="177">
        <v>3</v>
      </c>
      <c r="CB100" s="177">
        <v>9</v>
      </c>
      <c r="CZ100" s="146">
        <v>1.8000000000000001E-4</v>
      </c>
    </row>
    <row r="101" spans="1:104" x14ac:dyDescent="0.2">
      <c r="A101" s="171">
        <v>40</v>
      </c>
      <c r="B101" s="172" t="s">
        <v>210</v>
      </c>
      <c r="C101" s="173" t="s">
        <v>211</v>
      </c>
      <c r="D101" s="174" t="s">
        <v>98</v>
      </c>
      <c r="E101" s="175">
        <v>21</v>
      </c>
      <c r="F101" s="175">
        <v>0</v>
      </c>
      <c r="G101" s="176">
        <f>E101*F101</f>
        <v>0</v>
      </c>
      <c r="O101" s="170">
        <v>2</v>
      </c>
      <c r="AA101" s="146">
        <v>3</v>
      </c>
      <c r="AB101" s="146">
        <v>9</v>
      </c>
      <c r="AC101" s="146">
        <v>35822001015</v>
      </c>
      <c r="AZ101" s="146">
        <v>3</v>
      </c>
      <c r="BA101" s="146">
        <f>IF(AZ101=1,G101,0)</f>
        <v>0</v>
      </c>
      <c r="BB101" s="146">
        <f>IF(AZ101=2,G101,0)</f>
        <v>0</v>
      </c>
      <c r="BC101" s="146">
        <f>IF(AZ101=3,G101,0)</f>
        <v>0</v>
      </c>
      <c r="BD101" s="146">
        <f>IF(AZ101=4,G101,0)</f>
        <v>0</v>
      </c>
      <c r="BE101" s="146">
        <f>IF(AZ101=5,G101,0)</f>
        <v>0</v>
      </c>
      <c r="CA101" s="177">
        <v>3</v>
      </c>
      <c r="CB101" s="177">
        <v>9</v>
      </c>
      <c r="CZ101" s="146">
        <v>1.8000000000000001E-4</v>
      </c>
    </row>
    <row r="102" spans="1:104" x14ac:dyDescent="0.2">
      <c r="A102" s="171">
        <v>41</v>
      </c>
      <c r="B102" s="172" t="s">
        <v>212</v>
      </c>
      <c r="C102" s="173" t="s">
        <v>213</v>
      </c>
      <c r="D102" s="174" t="s">
        <v>98</v>
      </c>
      <c r="E102" s="175">
        <v>1</v>
      </c>
      <c r="F102" s="175">
        <v>0</v>
      </c>
      <c r="G102" s="176">
        <f>E102*F102</f>
        <v>0</v>
      </c>
      <c r="O102" s="170">
        <v>2</v>
      </c>
      <c r="AA102" s="146">
        <v>3</v>
      </c>
      <c r="AB102" s="146">
        <v>9</v>
      </c>
      <c r="AC102" s="146">
        <v>35822002315</v>
      </c>
      <c r="AZ102" s="146">
        <v>3</v>
      </c>
      <c r="BA102" s="146">
        <f>IF(AZ102=1,G102,0)</f>
        <v>0</v>
      </c>
      <c r="BB102" s="146">
        <f>IF(AZ102=2,G102,0)</f>
        <v>0</v>
      </c>
      <c r="BC102" s="146">
        <f>IF(AZ102=3,G102,0)</f>
        <v>0</v>
      </c>
      <c r="BD102" s="146">
        <f>IF(AZ102=4,G102,0)</f>
        <v>0</v>
      </c>
      <c r="BE102" s="146">
        <f>IF(AZ102=5,G102,0)</f>
        <v>0</v>
      </c>
      <c r="CA102" s="177">
        <v>3</v>
      </c>
      <c r="CB102" s="177">
        <v>9</v>
      </c>
      <c r="CZ102" s="146">
        <v>5.0000000000000001E-4</v>
      </c>
    </row>
    <row r="103" spans="1:104" x14ac:dyDescent="0.2">
      <c r="A103" s="178"/>
      <c r="B103" s="179"/>
      <c r="C103" s="227" t="s">
        <v>149</v>
      </c>
      <c r="D103" s="228"/>
      <c r="E103" s="228"/>
      <c r="F103" s="228"/>
      <c r="G103" s="229"/>
      <c r="L103" s="180" t="s">
        <v>149</v>
      </c>
      <c r="O103" s="170">
        <v>3</v>
      </c>
    </row>
    <row r="104" spans="1:104" x14ac:dyDescent="0.2">
      <c r="A104" s="171">
        <v>42</v>
      </c>
      <c r="B104" s="172" t="s">
        <v>214</v>
      </c>
      <c r="C104" s="173" t="s">
        <v>215</v>
      </c>
      <c r="D104" s="174" t="s">
        <v>98</v>
      </c>
      <c r="E104" s="175">
        <v>6</v>
      </c>
      <c r="F104" s="175">
        <v>0</v>
      </c>
      <c r="G104" s="176">
        <f>E104*F104</f>
        <v>0</v>
      </c>
      <c r="O104" s="170">
        <v>2</v>
      </c>
      <c r="AA104" s="146">
        <v>3</v>
      </c>
      <c r="AB104" s="146">
        <v>9</v>
      </c>
      <c r="AC104" s="146">
        <v>371205020</v>
      </c>
      <c r="AZ104" s="146">
        <v>3</v>
      </c>
      <c r="BA104" s="146">
        <f>IF(AZ104=1,G104,0)</f>
        <v>0</v>
      </c>
      <c r="BB104" s="146">
        <f>IF(AZ104=2,G104,0)</f>
        <v>0</v>
      </c>
      <c r="BC104" s="146">
        <f>IF(AZ104=3,G104,0)</f>
        <v>0</v>
      </c>
      <c r="BD104" s="146">
        <f>IF(AZ104=4,G104,0)</f>
        <v>0</v>
      </c>
      <c r="BE104" s="146">
        <f>IF(AZ104=5,G104,0)</f>
        <v>0</v>
      </c>
      <c r="CA104" s="177">
        <v>3</v>
      </c>
      <c r="CB104" s="177">
        <v>9</v>
      </c>
      <c r="CZ104" s="146">
        <v>0</v>
      </c>
    </row>
    <row r="105" spans="1:104" x14ac:dyDescent="0.2">
      <c r="A105" s="178"/>
      <c r="B105" s="179"/>
      <c r="C105" s="227" t="s">
        <v>216</v>
      </c>
      <c r="D105" s="228"/>
      <c r="E105" s="228"/>
      <c r="F105" s="228"/>
      <c r="G105" s="229"/>
      <c r="L105" s="180" t="s">
        <v>216</v>
      </c>
      <c r="O105" s="170">
        <v>3</v>
      </c>
    </row>
    <row r="106" spans="1:104" x14ac:dyDescent="0.2">
      <c r="A106" s="185"/>
      <c r="B106" s="186" t="s">
        <v>73</v>
      </c>
      <c r="C106" s="187" t="str">
        <f>CONCATENATE(B7," ",C7)</f>
        <v>M21 Elektromontáže</v>
      </c>
      <c r="D106" s="188"/>
      <c r="E106" s="189"/>
      <c r="F106" s="190"/>
      <c r="G106" s="191">
        <f>SUM(G7:G105)</f>
        <v>0</v>
      </c>
      <c r="O106" s="170">
        <v>4</v>
      </c>
      <c r="BA106" s="192">
        <f>SUM(BA7:BA105)</f>
        <v>0</v>
      </c>
      <c r="BB106" s="192">
        <f>SUM(BB7:BB105)</f>
        <v>0</v>
      </c>
      <c r="BC106" s="192">
        <f>SUM(BC7:BC105)</f>
        <v>0</v>
      </c>
      <c r="BD106" s="192">
        <f>SUM(BD7:BD105)</f>
        <v>0</v>
      </c>
      <c r="BE106" s="192">
        <f>SUM(BE7:BE105)</f>
        <v>0</v>
      </c>
    </row>
    <row r="107" spans="1:104" x14ac:dyDescent="0.2">
      <c r="A107" s="163" t="s">
        <v>72</v>
      </c>
      <c r="B107" s="164" t="s">
        <v>217</v>
      </c>
      <c r="C107" s="165" t="s">
        <v>218</v>
      </c>
      <c r="D107" s="166"/>
      <c r="E107" s="167"/>
      <c r="F107" s="167"/>
      <c r="G107" s="168"/>
      <c r="H107" s="169"/>
      <c r="I107" s="169"/>
      <c r="O107" s="170">
        <v>1</v>
      </c>
    </row>
    <row r="108" spans="1:104" x14ac:dyDescent="0.2">
      <c r="A108" s="171">
        <v>43</v>
      </c>
      <c r="B108" s="172" t="s">
        <v>219</v>
      </c>
      <c r="C108" s="173" t="s">
        <v>220</v>
      </c>
      <c r="D108" s="174" t="s">
        <v>98</v>
      </c>
      <c r="E108" s="175">
        <v>6</v>
      </c>
      <c r="F108" s="175">
        <v>0</v>
      </c>
      <c r="G108" s="176">
        <f>E108*F108</f>
        <v>0</v>
      </c>
      <c r="O108" s="170">
        <v>2</v>
      </c>
      <c r="AA108" s="146">
        <v>1</v>
      </c>
      <c r="AB108" s="146">
        <v>9</v>
      </c>
      <c r="AC108" s="146">
        <v>9</v>
      </c>
      <c r="AZ108" s="146">
        <v>4</v>
      </c>
      <c r="BA108" s="146">
        <f>IF(AZ108=1,G108,0)</f>
        <v>0</v>
      </c>
      <c r="BB108" s="146">
        <f>IF(AZ108=2,G108,0)</f>
        <v>0</v>
      </c>
      <c r="BC108" s="146">
        <f>IF(AZ108=3,G108,0)</f>
        <v>0</v>
      </c>
      <c r="BD108" s="146">
        <f>IF(AZ108=4,G108,0)</f>
        <v>0</v>
      </c>
      <c r="BE108" s="146">
        <f>IF(AZ108=5,G108,0)</f>
        <v>0</v>
      </c>
      <c r="CA108" s="177">
        <v>1</v>
      </c>
      <c r="CB108" s="177">
        <v>9</v>
      </c>
      <c r="CZ108" s="146">
        <v>0</v>
      </c>
    </row>
    <row r="109" spans="1:104" x14ac:dyDescent="0.2">
      <c r="A109" s="178"/>
      <c r="B109" s="179"/>
      <c r="C109" s="227" t="s">
        <v>221</v>
      </c>
      <c r="D109" s="228"/>
      <c r="E109" s="228"/>
      <c r="F109" s="228"/>
      <c r="G109" s="229"/>
      <c r="L109" s="180" t="s">
        <v>221</v>
      </c>
      <c r="O109" s="170">
        <v>3</v>
      </c>
    </row>
    <row r="110" spans="1:104" x14ac:dyDescent="0.2">
      <c r="A110" s="178"/>
      <c r="B110" s="181"/>
      <c r="C110" s="225" t="s">
        <v>222</v>
      </c>
      <c r="D110" s="226"/>
      <c r="E110" s="182">
        <v>3</v>
      </c>
      <c r="F110" s="183"/>
      <c r="G110" s="184"/>
      <c r="M110" s="180" t="s">
        <v>222</v>
      </c>
      <c r="O110" s="170"/>
    </row>
    <row r="111" spans="1:104" x14ac:dyDescent="0.2">
      <c r="A111" s="178"/>
      <c r="B111" s="181"/>
      <c r="C111" s="225" t="s">
        <v>223</v>
      </c>
      <c r="D111" s="226"/>
      <c r="E111" s="182">
        <v>3</v>
      </c>
      <c r="F111" s="183"/>
      <c r="G111" s="184"/>
      <c r="M111" s="180" t="s">
        <v>223</v>
      </c>
      <c r="O111" s="170"/>
    </row>
    <row r="112" spans="1:104" x14ac:dyDescent="0.2">
      <c r="A112" s="171">
        <v>44</v>
      </c>
      <c r="B112" s="172" t="s">
        <v>224</v>
      </c>
      <c r="C112" s="173" t="s">
        <v>225</v>
      </c>
      <c r="D112" s="174" t="s">
        <v>86</v>
      </c>
      <c r="E112" s="175">
        <v>130</v>
      </c>
      <c r="F112" s="175">
        <v>0</v>
      </c>
      <c r="G112" s="176">
        <f>E112*F112</f>
        <v>0</v>
      </c>
      <c r="O112" s="170">
        <v>2</v>
      </c>
      <c r="AA112" s="146">
        <v>3</v>
      </c>
      <c r="AB112" s="146">
        <v>9</v>
      </c>
      <c r="AC112" s="146">
        <v>371201303</v>
      </c>
      <c r="AZ112" s="146">
        <v>3</v>
      </c>
      <c r="BA112" s="146">
        <f>IF(AZ112=1,G112,0)</f>
        <v>0</v>
      </c>
      <c r="BB112" s="146">
        <f>IF(AZ112=2,G112,0)</f>
        <v>0</v>
      </c>
      <c r="BC112" s="146">
        <f>IF(AZ112=3,G112,0)</f>
        <v>0</v>
      </c>
      <c r="BD112" s="146">
        <f>IF(AZ112=4,G112,0)</f>
        <v>0</v>
      </c>
      <c r="BE112" s="146">
        <f>IF(AZ112=5,G112,0)</f>
        <v>0</v>
      </c>
      <c r="CA112" s="177">
        <v>3</v>
      </c>
      <c r="CB112" s="177">
        <v>9</v>
      </c>
      <c r="CZ112" s="146">
        <v>0</v>
      </c>
    </row>
    <row r="113" spans="1:57" x14ac:dyDescent="0.2">
      <c r="A113" s="178"/>
      <c r="B113" s="181"/>
      <c r="C113" s="225" t="s">
        <v>226</v>
      </c>
      <c r="D113" s="226"/>
      <c r="E113" s="182">
        <v>60</v>
      </c>
      <c r="F113" s="183"/>
      <c r="G113" s="184"/>
      <c r="M113" s="180" t="s">
        <v>226</v>
      </c>
      <c r="O113" s="170"/>
    </row>
    <row r="114" spans="1:57" x14ac:dyDescent="0.2">
      <c r="A114" s="178"/>
      <c r="B114" s="181"/>
      <c r="C114" s="225" t="s">
        <v>227</v>
      </c>
      <c r="D114" s="226"/>
      <c r="E114" s="182">
        <v>70</v>
      </c>
      <c r="F114" s="183"/>
      <c r="G114" s="184"/>
      <c r="M114" s="180" t="s">
        <v>227</v>
      </c>
      <c r="O114" s="170"/>
    </row>
    <row r="115" spans="1:57" x14ac:dyDescent="0.2">
      <c r="A115" s="185"/>
      <c r="B115" s="186" t="s">
        <v>73</v>
      </c>
      <c r="C115" s="187" t="str">
        <f>CONCATENATE(B107," ",C107)</f>
        <v>M22 Montáž sdělovací a zabezp. techniky</v>
      </c>
      <c r="D115" s="188"/>
      <c r="E115" s="189"/>
      <c r="F115" s="190"/>
      <c r="G115" s="191">
        <f>SUM(G107:G114)</f>
        <v>0</v>
      </c>
      <c r="O115" s="170">
        <v>4</v>
      </c>
      <c r="BA115" s="192">
        <f>SUM(BA107:BA114)</f>
        <v>0</v>
      </c>
      <c r="BB115" s="192">
        <f>SUM(BB107:BB114)</f>
        <v>0</v>
      </c>
      <c r="BC115" s="192">
        <f>SUM(BC107:BC114)</f>
        <v>0</v>
      </c>
      <c r="BD115" s="192">
        <f>SUM(BD107:BD114)</f>
        <v>0</v>
      </c>
      <c r="BE115" s="192">
        <f>SUM(BE107:BE114)</f>
        <v>0</v>
      </c>
    </row>
    <row r="116" spans="1:57" x14ac:dyDescent="0.2">
      <c r="E116" s="146"/>
    </row>
    <row r="117" spans="1:57" x14ac:dyDescent="0.2">
      <c r="E117" s="146"/>
    </row>
    <row r="118" spans="1:57" x14ac:dyDescent="0.2">
      <c r="E118" s="146"/>
    </row>
    <row r="119" spans="1:57" x14ac:dyDescent="0.2">
      <c r="E119" s="146"/>
    </row>
    <row r="120" spans="1:57" x14ac:dyDescent="0.2">
      <c r="E120" s="146"/>
    </row>
    <row r="121" spans="1:57" x14ac:dyDescent="0.2">
      <c r="E121" s="146"/>
    </row>
    <row r="122" spans="1:57" x14ac:dyDescent="0.2">
      <c r="E122" s="146"/>
    </row>
    <row r="123" spans="1:57" x14ac:dyDescent="0.2">
      <c r="E123" s="146"/>
    </row>
    <row r="124" spans="1:57" x14ac:dyDescent="0.2">
      <c r="E124" s="146"/>
    </row>
    <row r="125" spans="1:57" x14ac:dyDescent="0.2">
      <c r="E125" s="146"/>
    </row>
    <row r="126" spans="1:57" x14ac:dyDescent="0.2">
      <c r="E126" s="146"/>
    </row>
    <row r="127" spans="1:57" x14ac:dyDescent="0.2">
      <c r="E127" s="146"/>
    </row>
    <row r="128" spans="1:57" x14ac:dyDescent="0.2">
      <c r="E128" s="146"/>
    </row>
    <row r="129" spans="1:7" x14ac:dyDescent="0.2">
      <c r="E129" s="146"/>
    </row>
    <row r="130" spans="1:7" x14ac:dyDescent="0.2">
      <c r="E130" s="146"/>
    </row>
    <row r="131" spans="1:7" x14ac:dyDescent="0.2">
      <c r="E131" s="146"/>
    </row>
    <row r="132" spans="1:7" x14ac:dyDescent="0.2">
      <c r="E132" s="146"/>
    </row>
    <row r="133" spans="1:7" x14ac:dyDescent="0.2">
      <c r="E133" s="146"/>
    </row>
    <row r="134" spans="1:7" x14ac:dyDescent="0.2">
      <c r="E134" s="146"/>
    </row>
    <row r="135" spans="1:7" x14ac:dyDescent="0.2">
      <c r="E135" s="146"/>
    </row>
    <row r="136" spans="1:7" x14ac:dyDescent="0.2">
      <c r="E136" s="146"/>
    </row>
    <row r="137" spans="1:7" x14ac:dyDescent="0.2">
      <c r="E137" s="146"/>
    </row>
    <row r="138" spans="1:7" x14ac:dyDescent="0.2">
      <c r="E138" s="146"/>
    </row>
    <row r="139" spans="1:7" x14ac:dyDescent="0.2">
      <c r="A139" s="193"/>
      <c r="B139" s="193"/>
      <c r="C139" s="193"/>
      <c r="D139" s="193"/>
      <c r="E139" s="193"/>
      <c r="F139" s="193"/>
      <c r="G139" s="193"/>
    </row>
    <row r="140" spans="1:7" x14ac:dyDescent="0.2">
      <c r="A140" s="193"/>
      <c r="B140" s="193"/>
      <c r="C140" s="193"/>
      <c r="D140" s="193"/>
      <c r="E140" s="193"/>
      <c r="F140" s="193"/>
      <c r="G140" s="193"/>
    </row>
    <row r="141" spans="1:7" x14ac:dyDescent="0.2">
      <c r="A141" s="193"/>
      <c r="B141" s="193"/>
      <c r="C141" s="193"/>
      <c r="D141" s="193"/>
      <c r="E141" s="193"/>
      <c r="F141" s="193"/>
      <c r="G141" s="193"/>
    </row>
    <row r="142" spans="1:7" x14ac:dyDescent="0.2">
      <c r="A142" s="193"/>
      <c r="B142" s="193"/>
      <c r="C142" s="193"/>
      <c r="D142" s="193"/>
      <c r="E142" s="193"/>
      <c r="F142" s="193"/>
      <c r="G142" s="193"/>
    </row>
    <row r="143" spans="1:7" x14ac:dyDescent="0.2">
      <c r="E143" s="146"/>
    </row>
    <row r="144" spans="1:7" x14ac:dyDescent="0.2">
      <c r="E144" s="146"/>
    </row>
    <row r="145" spans="5:5" x14ac:dyDescent="0.2">
      <c r="E145" s="146"/>
    </row>
    <row r="146" spans="5:5" x14ac:dyDescent="0.2">
      <c r="E146" s="146"/>
    </row>
    <row r="147" spans="5:5" x14ac:dyDescent="0.2">
      <c r="E147" s="146"/>
    </row>
    <row r="148" spans="5:5" x14ac:dyDescent="0.2">
      <c r="E148" s="146"/>
    </row>
    <row r="149" spans="5:5" x14ac:dyDescent="0.2">
      <c r="E149" s="146"/>
    </row>
    <row r="150" spans="5:5" x14ac:dyDescent="0.2">
      <c r="E150" s="146"/>
    </row>
    <row r="151" spans="5:5" x14ac:dyDescent="0.2">
      <c r="E151" s="146"/>
    </row>
    <row r="152" spans="5:5" x14ac:dyDescent="0.2">
      <c r="E152" s="146"/>
    </row>
    <row r="153" spans="5:5" x14ac:dyDescent="0.2">
      <c r="E153" s="146"/>
    </row>
    <row r="154" spans="5:5" x14ac:dyDescent="0.2">
      <c r="E154" s="146"/>
    </row>
    <row r="155" spans="5:5" x14ac:dyDescent="0.2">
      <c r="E155" s="146"/>
    </row>
    <row r="156" spans="5:5" x14ac:dyDescent="0.2">
      <c r="E156" s="146"/>
    </row>
    <row r="157" spans="5:5" x14ac:dyDescent="0.2">
      <c r="E157" s="146"/>
    </row>
    <row r="158" spans="5:5" x14ac:dyDescent="0.2">
      <c r="E158" s="146"/>
    </row>
    <row r="159" spans="5:5" x14ac:dyDescent="0.2">
      <c r="E159" s="146"/>
    </row>
    <row r="160" spans="5:5" x14ac:dyDescent="0.2">
      <c r="E160" s="146"/>
    </row>
    <row r="161" spans="1:7" x14ac:dyDescent="0.2">
      <c r="E161" s="146"/>
    </row>
    <row r="162" spans="1:7" x14ac:dyDescent="0.2">
      <c r="E162" s="146"/>
    </row>
    <row r="163" spans="1:7" x14ac:dyDescent="0.2">
      <c r="E163" s="146"/>
    </row>
    <row r="164" spans="1:7" x14ac:dyDescent="0.2">
      <c r="E164" s="146"/>
    </row>
    <row r="165" spans="1:7" x14ac:dyDescent="0.2">
      <c r="E165" s="146"/>
    </row>
    <row r="166" spans="1:7" x14ac:dyDescent="0.2">
      <c r="E166" s="146"/>
    </row>
    <row r="167" spans="1:7" x14ac:dyDescent="0.2">
      <c r="E167" s="146"/>
    </row>
    <row r="168" spans="1:7" x14ac:dyDescent="0.2">
      <c r="E168" s="146"/>
    </row>
    <row r="169" spans="1:7" x14ac:dyDescent="0.2">
      <c r="E169" s="146"/>
    </row>
    <row r="170" spans="1:7" x14ac:dyDescent="0.2">
      <c r="E170" s="146"/>
    </row>
    <row r="171" spans="1:7" x14ac:dyDescent="0.2">
      <c r="E171" s="146"/>
    </row>
    <row r="172" spans="1:7" x14ac:dyDescent="0.2">
      <c r="E172" s="146"/>
    </row>
    <row r="173" spans="1:7" x14ac:dyDescent="0.2">
      <c r="E173" s="146"/>
    </row>
    <row r="174" spans="1:7" x14ac:dyDescent="0.2">
      <c r="A174" s="194"/>
      <c r="B174" s="194"/>
    </row>
    <row r="175" spans="1:7" x14ac:dyDescent="0.2">
      <c r="A175" s="193"/>
      <c r="B175" s="193"/>
      <c r="C175" s="196"/>
      <c r="D175" s="196"/>
      <c r="E175" s="197"/>
      <c r="F175" s="196"/>
      <c r="G175" s="198"/>
    </row>
    <row r="176" spans="1:7" x14ac:dyDescent="0.2">
      <c r="A176" s="199"/>
      <c r="B176" s="199"/>
      <c r="C176" s="193"/>
      <c r="D176" s="193"/>
      <c r="E176" s="200"/>
      <c r="F176" s="193"/>
      <c r="G176" s="193"/>
    </row>
    <row r="177" spans="1:7" x14ac:dyDescent="0.2">
      <c r="A177" s="193"/>
      <c r="B177" s="193"/>
      <c r="C177" s="193"/>
      <c r="D177" s="193"/>
      <c r="E177" s="200"/>
      <c r="F177" s="193"/>
      <c r="G177" s="193"/>
    </row>
    <row r="178" spans="1:7" x14ac:dyDescent="0.2">
      <c r="A178" s="193"/>
      <c r="B178" s="193"/>
      <c r="C178" s="193"/>
      <c r="D178" s="193"/>
      <c r="E178" s="200"/>
      <c r="F178" s="193"/>
      <c r="G178" s="193"/>
    </row>
    <row r="179" spans="1:7" x14ac:dyDescent="0.2">
      <c r="A179" s="193"/>
      <c r="B179" s="193"/>
      <c r="C179" s="193"/>
      <c r="D179" s="193"/>
      <c r="E179" s="200"/>
      <c r="F179" s="193"/>
      <c r="G179" s="193"/>
    </row>
    <row r="180" spans="1:7" x14ac:dyDescent="0.2">
      <c r="A180" s="193"/>
      <c r="B180" s="193"/>
      <c r="C180" s="193"/>
      <c r="D180" s="193"/>
      <c r="E180" s="200"/>
      <c r="F180" s="193"/>
      <c r="G180" s="193"/>
    </row>
    <row r="181" spans="1:7" x14ac:dyDescent="0.2">
      <c r="A181" s="193"/>
      <c r="B181" s="193"/>
      <c r="C181" s="193"/>
      <c r="D181" s="193"/>
      <c r="E181" s="200"/>
      <c r="F181" s="193"/>
      <c r="G181" s="193"/>
    </row>
    <row r="182" spans="1:7" x14ac:dyDescent="0.2">
      <c r="A182" s="193"/>
      <c r="B182" s="193"/>
      <c r="C182" s="193"/>
      <c r="D182" s="193"/>
      <c r="E182" s="200"/>
      <c r="F182" s="193"/>
      <c r="G182" s="193"/>
    </row>
    <row r="183" spans="1:7" x14ac:dyDescent="0.2">
      <c r="A183" s="193"/>
      <c r="B183" s="193"/>
      <c r="C183" s="193"/>
      <c r="D183" s="193"/>
      <c r="E183" s="200"/>
      <c r="F183" s="193"/>
      <c r="G183" s="193"/>
    </row>
    <row r="184" spans="1:7" x14ac:dyDescent="0.2">
      <c r="A184" s="193"/>
      <c r="B184" s="193"/>
      <c r="C184" s="193"/>
      <c r="D184" s="193"/>
      <c r="E184" s="200"/>
      <c r="F184" s="193"/>
      <c r="G184" s="193"/>
    </row>
    <row r="185" spans="1:7" x14ac:dyDescent="0.2">
      <c r="A185" s="193"/>
      <c r="B185" s="193"/>
      <c r="C185" s="193"/>
      <c r="D185" s="193"/>
      <c r="E185" s="200"/>
      <c r="F185" s="193"/>
      <c r="G185" s="193"/>
    </row>
    <row r="186" spans="1:7" x14ac:dyDescent="0.2">
      <c r="A186" s="193"/>
      <c r="B186" s="193"/>
      <c r="C186" s="193"/>
      <c r="D186" s="193"/>
      <c r="E186" s="200"/>
      <c r="F186" s="193"/>
      <c r="G186" s="193"/>
    </row>
    <row r="187" spans="1:7" x14ac:dyDescent="0.2">
      <c r="A187" s="193"/>
      <c r="B187" s="193"/>
      <c r="C187" s="193"/>
      <c r="D187" s="193"/>
      <c r="E187" s="200"/>
      <c r="F187" s="193"/>
      <c r="G187" s="193"/>
    </row>
    <row r="188" spans="1:7" x14ac:dyDescent="0.2">
      <c r="A188" s="193"/>
      <c r="B188" s="193"/>
      <c r="C188" s="193"/>
      <c r="D188" s="193"/>
      <c r="E188" s="200"/>
      <c r="F188" s="193"/>
      <c r="G188" s="193"/>
    </row>
  </sheetData>
  <mergeCells count="65">
    <mergeCell ref="C10:D10"/>
    <mergeCell ref="C11:D11"/>
    <mergeCell ref="C12:D12"/>
    <mergeCell ref="A1:G1"/>
    <mergeCell ref="A3:B3"/>
    <mergeCell ref="A4:B4"/>
    <mergeCell ref="E4:G4"/>
    <mergeCell ref="C9:G9"/>
    <mergeCell ref="C29:D29"/>
    <mergeCell ref="C14:G14"/>
    <mergeCell ref="C15:D15"/>
    <mergeCell ref="C16:D16"/>
    <mergeCell ref="C18:G18"/>
    <mergeCell ref="C20:G20"/>
    <mergeCell ref="C21:D21"/>
    <mergeCell ref="C22:D22"/>
    <mergeCell ref="C23:D23"/>
    <mergeCell ref="C25:G25"/>
    <mergeCell ref="C26:D26"/>
    <mergeCell ref="C27:D27"/>
    <mergeCell ref="C56:G56"/>
    <mergeCell ref="C30:D30"/>
    <mergeCell ref="C36:G36"/>
    <mergeCell ref="C40:G40"/>
    <mergeCell ref="C41:D41"/>
    <mergeCell ref="C42:D42"/>
    <mergeCell ref="C45:G45"/>
    <mergeCell ref="C47:G47"/>
    <mergeCell ref="C49:G49"/>
    <mergeCell ref="C51:D51"/>
    <mergeCell ref="C52:D52"/>
    <mergeCell ref="C54:G54"/>
    <mergeCell ref="C79:D79"/>
    <mergeCell ref="C58:G58"/>
    <mergeCell ref="C60:G60"/>
    <mergeCell ref="C62:G62"/>
    <mergeCell ref="C64:G64"/>
    <mergeCell ref="C66:G66"/>
    <mergeCell ref="C69:D69"/>
    <mergeCell ref="C70:D70"/>
    <mergeCell ref="C71:D71"/>
    <mergeCell ref="C73:D73"/>
    <mergeCell ref="C74:D74"/>
    <mergeCell ref="C77:G77"/>
    <mergeCell ref="C95:G95"/>
    <mergeCell ref="C80:D80"/>
    <mergeCell ref="C81:D81"/>
    <mergeCell ref="C82:D82"/>
    <mergeCell ref="C84:D84"/>
    <mergeCell ref="C85:D85"/>
    <mergeCell ref="C86:D86"/>
    <mergeCell ref="C87:D87"/>
    <mergeCell ref="C88:D88"/>
    <mergeCell ref="C89:D89"/>
    <mergeCell ref="C90:D90"/>
    <mergeCell ref="C93:G93"/>
    <mergeCell ref="C114:D114"/>
    <mergeCell ref="C97:G97"/>
    <mergeCell ref="C99:G99"/>
    <mergeCell ref="C103:G103"/>
    <mergeCell ref="C105:G105"/>
    <mergeCell ref="C109:G109"/>
    <mergeCell ref="C110:D110"/>
    <mergeCell ref="C111:D111"/>
    <mergeCell ref="C113:D1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Your Organization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sarmanova</cp:lastModifiedBy>
  <dcterms:created xsi:type="dcterms:W3CDTF">2017-06-14T10:16:55Z</dcterms:created>
  <dcterms:modified xsi:type="dcterms:W3CDTF">2017-07-20T12:34:42Z</dcterms:modified>
</cp:coreProperties>
</file>