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Pol'!$A$1:$U$220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51" i="1"/>
  <c r="G39" i="1"/>
  <c r="AD210" i="12"/>
  <c r="O8" i="12"/>
  <c r="Q8" i="12"/>
  <c r="U8" i="12"/>
  <c r="G9" i="12"/>
  <c r="G8" i="12" s="1"/>
  <c r="I9" i="12"/>
  <c r="I8" i="12" s="1"/>
  <c r="K9" i="12"/>
  <c r="K8" i="12" s="1"/>
  <c r="O9" i="12"/>
  <c r="Q9" i="12"/>
  <c r="U9" i="12"/>
  <c r="G13" i="12"/>
  <c r="I48" i="1" s="1"/>
  <c r="K13" i="12"/>
  <c r="Q13" i="12"/>
  <c r="G14" i="12"/>
  <c r="M14" i="12" s="1"/>
  <c r="M13" i="12" s="1"/>
  <c r="I14" i="12"/>
  <c r="I13" i="12" s="1"/>
  <c r="K14" i="12"/>
  <c r="O14" i="12"/>
  <c r="O13" i="12" s="1"/>
  <c r="Q14" i="12"/>
  <c r="U14" i="12"/>
  <c r="U13" i="12" s="1"/>
  <c r="G17" i="12"/>
  <c r="M17" i="12" s="1"/>
  <c r="I17" i="12"/>
  <c r="K17" i="12"/>
  <c r="O17" i="12"/>
  <c r="Q17" i="12"/>
  <c r="U17" i="12"/>
  <c r="G25" i="12"/>
  <c r="M25" i="12" s="1"/>
  <c r="I25" i="12"/>
  <c r="K25" i="12"/>
  <c r="O25" i="12"/>
  <c r="Q25" i="12"/>
  <c r="U25" i="12"/>
  <c r="G29" i="12"/>
  <c r="M29" i="12" s="1"/>
  <c r="I29" i="12"/>
  <c r="K29" i="12"/>
  <c r="O29" i="12"/>
  <c r="Q29" i="12"/>
  <c r="U29" i="12"/>
  <c r="G33" i="12"/>
  <c r="I33" i="12"/>
  <c r="K33" i="12"/>
  <c r="M33" i="12"/>
  <c r="O33" i="12"/>
  <c r="Q33" i="12"/>
  <c r="U33" i="12"/>
  <c r="G34" i="12"/>
  <c r="I34" i="12"/>
  <c r="K34" i="12"/>
  <c r="M34" i="12"/>
  <c r="O34" i="12"/>
  <c r="Q34" i="12"/>
  <c r="U34" i="12"/>
  <c r="G40" i="12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4" i="12"/>
  <c r="M44" i="12" s="1"/>
  <c r="I44" i="12"/>
  <c r="K44" i="12"/>
  <c r="O44" i="12"/>
  <c r="Q44" i="12"/>
  <c r="U44" i="12"/>
  <c r="G46" i="12"/>
  <c r="I46" i="12"/>
  <c r="K46" i="12"/>
  <c r="M46" i="12"/>
  <c r="O46" i="12"/>
  <c r="Q46" i="12"/>
  <c r="U46" i="12"/>
  <c r="G47" i="12"/>
  <c r="I47" i="12"/>
  <c r="K47" i="12"/>
  <c r="M47" i="12"/>
  <c r="O47" i="12"/>
  <c r="Q47" i="12"/>
  <c r="U47" i="12"/>
  <c r="G48" i="12"/>
  <c r="I48" i="12"/>
  <c r="K48" i="12"/>
  <c r="M48" i="12"/>
  <c r="O48" i="12"/>
  <c r="Q48" i="12"/>
  <c r="U48" i="12"/>
  <c r="G50" i="12"/>
  <c r="I50" i="12"/>
  <c r="K50" i="12"/>
  <c r="M50" i="12"/>
  <c r="O50" i="12"/>
  <c r="Q50" i="12"/>
  <c r="U50" i="12"/>
  <c r="G51" i="12"/>
  <c r="I51" i="12"/>
  <c r="K51" i="12"/>
  <c r="M51" i="12"/>
  <c r="O51" i="12"/>
  <c r="Q51" i="12"/>
  <c r="U51" i="12"/>
  <c r="G55" i="12"/>
  <c r="M55" i="12" s="1"/>
  <c r="I55" i="12"/>
  <c r="K55" i="12"/>
  <c r="O55" i="12"/>
  <c r="Q55" i="12"/>
  <c r="U55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5" i="12"/>
  <c r="I65" i="12"/>
  <c r="K65" i="12"/>
  <c r="M65" i="12"/>
  <c r="O65" i="12"/>
  <c r="Q65" i="12"/>
  <c r="U65" i="12"/>
  <c r="G66" i="12"/>
  <c r="I66" i="12"/>
  <c r="K66" i="12"/>
  <c r="M66" i="12"/>
  <c r="O66" i="12"/>
  <c r="Q66" i="12"/>
  <c r="U66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3" i="12"/>
  <c r="M73" i="12" s="1"/>
  <c r="I73" i="12"/>
  <c r="K73" i="12"/>
  <c r="O73" i="12"/>
  <c r="Q73" i="12"/>
  <c r="U73" i="12"/>
  <c r="G75" i="12"/>
  <c r="I50" i="1" s="1"/>
  <c r="K75" i="12"/>
  <c r="Q75" i="12"/>
  <c r="U75" i="12"/>
  <c r="G76" i="12"/>
  <c r="M76" i="12" s="1"/>
  <c r="M75" i="12" s="1"/>
  <c r="I76" i="12"/>
  <c r="I75" i="12" s="1"/>
  <c r="K76" i="12"/>
  <c r="O76" i="12"/>
  <c r="O75" i="12" s="1"/>
  <c r="Q76" i="12"/>
  <c r="U76" i="12"/>
  <c r="G79" i="12"/>
  <c r="I79" i="12"/>
  <c r="G80" i="12"/>
  <c r="I80" i="12"/>
  <c r="K80" i="12"/>
  <c r="K79" i="12" s="1"/>
  <c r="M80" i="12"/>
  <c r="M79" i="12" s="1"/>
  <c r="O80" i="12"/>
  <c r="O79" i="12" s="1"/>
  <c r="Q80" i="12"/>
  <c r="Q79" i="12" s="1"/>
  <c r="U80" i="12"/>
  <c r="U79" i="12" s="1"/>
  <c r="G83" i="12"/>
  <c r="I83" i="12"/>
  <c r="K83" i="12"/>
  <c r="M83" i="12"/>
  <c r="O83" i="12"/>
  <c r="Q83" i="12"/>
  <c r="U83" i="12"/>
  <c r="G85" i="12"/>
  <c r="I85" i="12"/>
  <c r="K85" i="12"/>
  <c r="M85" i="12"/>
  <c r="O85" i="12"/>
  <c r="Q85" i="12"/>
  <c r="U85" i="12"/>
  <c r="G86" i="12"/>
  <c r="M86" i="12" s="1"/>
  <c r="I86" i="12"/>
  <c r="K86" i="12"/>
  <c r="O86" i="12"/>
  <c r="Q86" i="12"/>
  <c r="U86" i="12"/>
  <c r="G88" i="12"/>
  <c r="M88" i="12" s="1"/>
  <c r="I88" i="12"/>
  <c r="K88" i="12"/>
  <c r="O88" i="12"/>
  <c r="Q88" i="12"/>
  <c r="U88" i="12"/>
  <c r="G89" i="12"/>
  <c r="M89" i="12" s="1"/>
  <c r="I89" i="12"/>
  <c r="K89" i="12"/>
  <c r="O89" i="12"/>
  <c r="Q89" i="12"/>
  <c r="U89" i="12"/>
  <c r="G91" i="12"/>
  <c r="M91" i="12" s="1"/>
  <c r="I91" i="12"/>
  <c r="K91" i="12"/>
  <c r="O91" i="12"/>
  <c r="Q91" i="12"/>
  <c r="U91" i="12"/>
  <c r="G92" i="12"/>
  <c r="I92" i="12"/>
  <c r="K92" i="12"/>
  <c r="M92" i="12"/>
  <c r="O92" i="12"/>
  <c r="Q92" i="12"/>
  <c r="U92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O97" i="12"/>
  <c r="Q97" i="12"/>
  <c r="U97" i="12"/>
  <c r="G98" i="12"/>
  <c r="I98" i="12"/>
  <c r="K98" i="12"/>
  <c r="M98" i="12"/>
  <c r="O98" i="12"/>
  <c r="Q98" i="12"/>
  <c r="U98" i="12"/>
  <c r="G99" i="12"/>
  <c r="G97" i="12" s="1"/>
  <c r="I53" i="1" s="1"/>
  <c r="I99" i="12"/>
  <c r="K99" i="12"/>
  <c r="O99" i="12"/>
  <c r="Q99" i="12"/>
  <c r="U99" i="12"/>
  <c r="G101" i="12"/>
  <c r="M101" i="12" s="1"/>
  <c r="I101" i="12"/>
  <c r="K101" i="12"/>
  <c r="O101" i="12"/>
  <c r="Q101" i="12"/>
  <c r="U101" i="12"/>
  <c r="G103" i="12"/>
  <c r="M103" i="12" s="1"/>
  <c r="I103" i="12"/>
  <c r="I102" i="12" s="1"/>
  <c r="K103" i="12"/>
  <c r="O103" i="12"/>
  <c r="Q103" i="12"/>
  <c r="Q102" i="12" s="1"/>
  <c r="U103" i="12"/>
  <c r="G105" i="12"/>
  <c r="M105" i="12" s="1"/>
  <c r="I105" i="12"/>
  <c r="K105" i="12"/>
  <c r="K102" i="12" s="1"/>
  <c r="O105" i="12"/>
  <c r="O102" i="12" s="1"/>
  <c r="Q105" i="12"/>
  <c r="U105" i="12"/>
  <c r="G108" i="12"/>
  <c r="I108" i="12"/>
  <c r="K108" i="12"/>
  <c r="M108" i="12"/>
  <c r="O108" i="12"/>
  <c r="Q108" i="12"/>
  <c r="U108" i="12"/>
  <c r="G110" i="12"/>
  <c r="I110" i="12"/>
  <c r="K110" i="12"/>
  <c r="M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M113" i="12" s="1"/>
  <c r="I113" i="12"/>
  <c r="K113" i="12"/>
  <c r="O113" i="12"/>
  <c r="Q113" i="12"/>
  <c r="U113" i="12"/>
  <c r="G114" i="12"/>
  <c r="I114" i="12"/>
  <c r="K114" i="12"/>
  <c r="M114" i="12"/>
  <c r="O114" i="12"/>
  <c r="Q114" i="12"/>
  <c r="U114" i="12"/>
  <c r="G115" i="12"/>
  <c r="I115" i="12"/>
  <c r="K115" i="12"/>
  <c r="M115" i="12"/>
  <c r="O115" i="12"/>
  <c r="O107" i="12" s="1"/>
  <c r="Q115" i="12"/>
  <c r="U115" i="12"/>
  <c r="G116" i="12"/>
  <c r="I116" i="12"/>
  <c r="K116" i="12"/>
  <c r="M116" i="12"/>
  <c r="O116" i="12"/>
  <c r="Q116" i="12"/>
  <c r="Q107" i="12" s="1"/>
  <c r="U116" i="12"/>
  <c r="G117" i="12"/>
  <c r="I117" i="12"/>
  <c r="K117" i="12"/>
  <c r="M117" i="12"/>
  <c r="O117" i="12"/>
  <c r="Q117" i="12"/>
  <c r="U117" i="12"/>
  <c r="G119" i="12"/>
  <c r="I119" i="12"/>
  <c r="K119" i="12"/>
  <c r="M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I56" i="1" s="1"/>
  <c r="I122" i="12"/>
  <c r="K122" i="12"/>
  <c r="O122" i="12"/>
  <c r="Q122" i="12"/>
  <c r="G123" i="12"/>
  <c r="I123" i="12"/>
  <c r="K123" i="12"/>
  <c r="M123" i="12"/>
  <c r="M122" i="12" s="1"/>
  <c r="O123" i="12"/>
  <c r="Q123" i="12"/>
  <c r="U123" i="12"/>
  <c r="U122" i="12" s="1"/>
  <c r="O124" i="12"/>
  <c r="G125" i="12"/>
  <c r="G124" i="12" s="1"/>
  <c r="I57" i="1" s="1"/>
  <c r="I125" i="12"/>
  <c r="I124" i="12" s="1"/>
  <c r="K125" i="12"/>
  <c r="K124" i="12" s="1"/>
  <c r="O125" i="12"/>
  <c r="Q125" i="12"/>
  <c r="U125" i="12"/>
  <c r="G127" i="12"/>
  <c r="I127" i="12"/>
  <c r="K127" i="12"/>
  <c r="M127" i="12"/>
  <c r="O127" i="12"/>
  <c r="Q127" i="12"/>
  <c r="U127" i="12"/>
  <c r="G129" i="12"/>
  <c r="M129" i="12" s="1"/>
  <c r="M128" i="12" s="1"/>
  <c r="I129" i="12"/>
  <c r="K129" i="12"/>
  <c r="O129" i="12"/>
  <c r="Q129" i="12"/>
  <c r="U129" i="12"/>
  <c r="G130" i="12"/>
  <c r="M130" i="12" s="1"/>
  <c r="I130" i="12"/>
  <c r="K130" i="12"/>
  <c r="O130" i="12"/>
  <c r="O128" i="12" s="1"/>
  <c r="Q130" i="12"/>
  <c r="U130" i="12"/>
  <c r="G131" i="12"/>
  <c r="M131" i="12" s="1"/>
  <c r="I131" i="12"/>
  <c r="K131" i="12"/>
  <c r="O131" i="12"/>
  <c r="Q131" i="12"/>
  <c r="Q128" i="12" s="1"/>
  <c r="U131" i="12"/>
  <c r="U128" i="12" s="1"/>
  <c r="G133" i="12"/>
  <c r="I133" i="12"/>
  <c r="K133" i="12"/>
  <c r="M133" i="12"/>
  <c r="O133" i="12"/>
  <c r="Q133" i="12"/>
  <c r="U133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M136" i="12" s="1"/>
  <c r="I136" i="12"/>
  <c r="K136" i="12"/>
  <c r="O136" i="12"/>
  <c r="Q136" i="12"/>
  <c r="U136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G141" i="12"/>
  <c r="M141" i="12" s="1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I143" i="12"/>
  <c r="K143" i="12"/>
  <c r="M143" i="12"/>
  <c r="O143" i="12"/>
  <c r="Q143" i="12"/>
  <c r="U143" i="12"/>
  <c r="G144" i="12"/>
  <c r="I144" i="12"/>
  <c r="K144" i="12"/>
  <c r="M144" i="12"/>
  <c r="O144" i="12"/>
  <c r="Q144" i="12"/>
  <c r="U144" i="12"/>
  <c r="G145" i="12"/>
  <c r="I145" i="12"/>
  <c r="K145" i="12"/>
  <c r="M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I149" i="12"/>
  <c r="K149" i="12"/>
  <c r="M149" i="12"/>
  <c r="O149" i="12"/>
  <c r="Q149" i="12"/>
  <c r="U149" i="12"/>
  <c r="G150" i="12"/>
  <c r="I150" i="12"/>
  <c r="K150" i="12"/>
  <c r="M150" i="12"/>
  <c r="O150" i="12"/>
  <c r="Q150" i="12"/>
  <c r="U150" i="12"/>
  <c r="G151" i="12"/>
  <c r="I151" i="12"/>
  <c r="K151" i="12"/>
  <c r="M151" i="12"/>
  <c r="O151" i="12"/>
  <c r="Q151" i="12"/>
  <c r="U151" i="12"/>
  <c r="G152" i="12"/>
  <c r="I152" i="12"/>
  <c r="K152" i="12"/>
  <c r="M152" i="12"/>
  <c r="O152" i="12"/>
  <c r="Q152" i="12"/>
  <c r="U152" i="12"/>
  <c r="G153" i="12"/>
  <c r="M153" i="12" s="1"/>
  <c r="I153" i="12"/>
  <c r="K153" i="12"/>
  <c r="O153" i="12"/>
  <c r="Q153" i="12"/>
  <c r="U153" i="12"/>
  <c r="G154" i="12"/>
  <c r="M154" i="12" s="1"/>
  <c r="I154" i="12"/>
  <c r="K154" i="12"/>
  <c r="O154" i="12"/>
  <c r="Q154" i="12"/>
  <c r="U154" i="12"/>
  <c r="G157" i="12"/>
  <c r="M157" i="12" s="1"/>
  <c r="I157" i="12"/>
  <c r="K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I159" i="12"/>
  <c r="K159" i="12"/>
  <c r="M159" i="12"/>
  <c r="O159" i="12"/>
  <c r="Q159" i="12"/>
  <c r="U159" i="12"/>
  <c r="G161" i="12"/>
  <c r="M161" i="12" s="1"/>
  <c r="I161" i="12"/>
  <c r="K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I169" i="12"/>
  <c r="K169" i="12"/>
  <c r="M169" i="12"/>
  <c r="O169" i="12"/>
  <c r="Q169" i="12"/>
  <c r="U169" i="12"/>
  <c r="G171" i="12"/>
  <c r="I171" i="12"/>
  <c r="K171" i="12"/>
  <c r="M171" i="12"/>
  <c r="O171" i="12"/>
  <c r="Q171" i="12"/>
  <c r="U171" i="12"/>
  <c r="G174" i="12"/>
  <c r="I174" i="12"/>
  <c r="K174" i="12"/>
  <c r="M174" i="12"/>
  <c r="O174" i="12"/>
  <c r="Q174" i="12"/>
  <c r="U174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M179" i="12" s="1"/>
  <c r="I179" i="12"/>
  <c r="K179" i="12"/>
  <c r="O179" i="12"/>
  <c r="Q179" i="12"/>
  <c r="U179" i="12"/>
  <c r="G180" i="12"/>
  <c r="I180" i="12"/>
  <c r="K180" i="12"/>
  <c r="M180" i="12"/>
  <c r="O180" i="12"/>
  <c r="Q180" i="12"/>
  <c r="U180" i="12"/>
  <c r="G181" i="12"/>
  <c r="I181" i="12"/>
  <c r="K181" i="12"/>
  <c r="M181" i="12"/>
  <c r="O181" i="12"/>
  <c r="Q181" i="12"/>
  <c r="U181" i="12"/>
  <c r="G182" i="12"/>
  <c r="I182" i="12"/>
  <c r="K182" i="12"/>
  <c r="M182" i="12"/>
  <c r="O182" i="12"/>
  <c r="Q182" i="12"/>
  <c r="U182" i="12"/>
  <c r="G183" i="12"/>
  <c r="I183" i="12"/>
  <c r="K183" i="12"/>
  <c r="M183" i="12"/>
  <c r="O183" i="12"/>
  <c r="Q183" i="12"/>
  <c r="U183" i="12"/>
  <c r="G184" i="12"/>
  <c r="M184" i="12" s="1"/>
  <c r="I184" i="12"/>
  <c r="K184" i="12"/>
  <c r="O184" i="12"/>
  <c r="Q184" i="12"/>
  <c r="U184" i="12"/>
  <c r="Q185" i="12"/>
  <c r="G186" i="12"/>
  <c r="M186" i="12" s="1"/>
  <c r="I186" i="12"/>
  <c r="K186" i="12"/>
  <c r="O186" i="12"/>
  <c r="Q186" i="12"/>
  <c r="U186" i="12"/>
  <c r="U185" i="12" s="1"/>
  <c r="G188" i="12"/>
  <c r="M188" i="12" s="1"/>
  <c r="I188" i="12"/>
  <c r="K188" i="12"/>
  <c r="O188" i="12"/>
  <c r="Q188" i="12"/>
  <c r="U188" i="12"/>
  <c r="G189" i="12"/>
  <c r="M189" i="12" s="1"/>
  <c r="I189" i="12"/>
  <c r="K189" i="12"/>
  <c r="O189" i="12"/>
  <c r="Q189" i="12"/>
  <c r="U189" i="12"/>
  <c r="G191" i="12"/>
  <c r="I191" i="12"/>
  <c r="K191" i="12"/>
  <c r="M191" i="12"/>
  <c r="O191" i="12"/>
  <c r="Q191" i="12"/>
  <c r="U191" i="12"/>
  <c r="G192" i="12"/>
  <c r="I192" i="12"/>
  <c r="K192" i="12"/>
  <c r="M192" i="12"/>
  <c r="O192" i="12"/>
  <c r="G193" i="12"/>
  <c r="I193" i="12"/>
  <c r="K193" i="12"/>
  <c r="M193" i="12"/>
  <c r="O193" i="12"/>
  <c r="Q193" i="12"/>
  <c r="Q192" i="12" s="1"/>
  <c r="U193" i="12"/>
  <c r="U192" i="12" s="1"/>
  <c r="G195" i="12"/>
  <c r="I195" i="12"/>
  <c r="K195" i="12"/>
  <c r="M195" i="12"/>
  <c r="O195" i="12"/>
  <c r="Q195" i="12"/>
  <c r="U195" i="12"/>
  <c r="G197" i="12"/>
  <c r="I63" i="1" s="1"/>
  <c r="G198" i="12"/>
  <c r="M198" i="12" s="1"/>
  <c r="M197" i="12" s="1"/>
  <c r="I198" i="12"/>
  <c r="I197" i="12" s="1"/>
  <c r="K198" i="12"/>
  <c r="O198" i="12"/>
  <c r="O197" i="12" s="1"/>
  <c r="Q198" i="12"/>
  <c r="Q197" i="12" s="1"/>
  <c r="U198" i="12"/>
  <c r="U197" i="12" s="1"/>
  <c r="G199" i="12"/>
  <c r="M199" i="12" s="1"/>
  <c r="I199" i="12"/>
  <c r="K199" i="12"/>
  <c r="O199" i="12"/>
  <c r="Q199" i="12"/>
  <c r="U199" i="12"/>
  <c r="G200" i="12"/>
  <c r="I64" i="1" s="1"/>
  <c r="I18" i="1" s="1"/>
  <c r="Q200" i="12"/>
  <c r="U200" i="12"/>
  <c r="G201" i="12"/>
  <c r="M201" i="12" s="1"/>
  <c r="M200" i="12" s="1"/>
  <c r="I201" i="12"/>
  <c r="I200" i="12" s="1"/>
  <c r="K201" i="12"/>
  <c r="K200" i="12" s="1"/>
  <c r="O201" i="12"/>
  <c r="O200" i="12" s="1"/>
  <c r="Q201" i="12"/>
  <c r="U201" i="12"/>
  <c r="G203" i="12"/>
  <c r="M203" i="12" s="1"/>
  <c r="I203" i="12"/>
  <c r="K203" i="12"/>
  <c r="O203" i="12"/>
  <c r="Q203" i="12"/>
  <c r="U203" i="12"/>
  <c r="G204" i="12"/>
  <c r="M204" i="12" s="1"/>
  <c r="I204" i="12"/>
  <c r="K204" i="12"/>
  <c r="O204" i="12"/>
  <c r="Q204" i="12"/>
  <c r="U204" i="12"/>
  <c r="G205" i="12"/>
  <c r="I205" i="12"/>
  <c r="K205" i="12"/>
  <c r="O205" i="12"/>
  <c r="O202" i="12" s="1"/>
  <c r="Q205" i="12"/>
  <c r="U205" i="12"/>
  <c r="G206" i="12"/>
  <c r="M206" i="12" s="1"/>
  <c r="I206" i="12"/>
  <c r="K206" i="12"/>
  <c r="O206" i="12"/>
  <c r="Q206" i="12"/>
  <c r="Q202" i="12" s="1"/>
  <c r="U206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I20" i="1"/>
  <c r="G27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M102" i="12" l="1"/>
  <c r="I47" i="1"/>
  <c r="U82" i="12"/>
  <c r="U16" i="12"/>
  <c r="G202" i="12"/>
  <c r="I65" i="1" s="1"/>
  <c r="I19" i="1" s="1"/>
  <c r="U160" i="12"/>
  <c r="Q132" i="12"/>
  <c r="K128" i="12"/>
  <c r="I107" i="12"/>
  <c r="Q16" i="12"/>
  <c r="O185" i="12"/>
  <c r="M125" i="12"/>
  <c r="M124" i="12" s="1"/>
  <c r="K107" i="12"/>
  <c r="K16" i="12"/>
  <c r="AC210" i="12"/>
  <c r="F39" i="1" s="1"/>
  <c r="G185" i="12"/>
  <c r="I61" i="1" s="1"/>
  <c r="Q82" i="12"/>
  <c r="I82" i="12"/>
  <c r="U202" i="12"/>
  <c r="G107" i="12"/>
  <c r="I55" i="1" s="1"/>
  <c r="I202" i="12"/>
  <c r="I160" i="12"/>
  <c r="U102" i="12"/>
  <c r="K202" i="12"/>
  <c r="I185" i="12"/>
  <c r="K160" i="12"/>
  <c r="K132" i="12"/>
  <c r="U124" i="12"/>
  <c r="Q124" i="12"/>
  <c r="U107" i="12"/>
  <c r="G16" i="12"/>
  <c r="I49" i="1" s="1"/>
  <c r="O16" i="12"/>
  <c r="M82" i="12"/>
  <c r="I128" i="12"/>
  <c r="Q160" i="12"/>
  <c r="U132" i="12"/>
  <c r="O132" i="12"/>
  <c r="K82" i="12"/>
  <c r="K197" i="12"/>
  <c r="I132" i="12"/>
  <c r="G102" i="12"/>
  <c r="I54" i="1" s="1"/>
  <c r="O82" i="12"/>
  <c r="K185" i="12"/>
  <c r="O160" i="12"/>
  <c r="K97" i="12"/>
  <c r="I97" i="12"/>
  <c r="I16" i="12"/>
  <c r="M9" i="12"/>
  <c r="M8" i="12" s="1"/>
  <c r="M160" i="12"/>
  <c r="M107" i="12"/>
  <c r="M185" i="12"/>
  <c r="M132" i="12"/>
  <c r="G132" i="12"/>
  <c r="I59" i="1" s="1"/>
  <c r="G128" i="12"/>
  <c r="I58" i="1" s="1"/>
  <c r="I17" i="1" s="1"/>
  <c r="G160" i="12"/>
  <c r="I60" i="1" s="1"/>
  <c r="G82" i="12"/>
  <c r="I52" i="1" s="1"/>
  <c r="M205" i="12"/>
  <c r="M202" i="12" s="1"/>
  <c r="M99" i="12"/>
  <c r="M97" i="12" s="1"/>
  <c r="M40" i="12"/>
  <c r="M16" i="12" s="1"/>
  <c r="F40" i="1" l="1"/>
  <c r="H39" i="1"/>
  <c r="G210" i="12"/>
  <c r="I16" i="1"/>
  <c r="I21" i="1" s="1"/>
  <c r="I66" i="1"/>
  <c r="G23" i="1" l="1"/>
  <c r="G24" i="1" s="1"/>
  <c r="G29" i="1" s="1"/>
  <c r="G28" i="1"/>
  <c r="H40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<sst xmlns="http://schemas.openxmlformats.org/spreadsheetml/2006/main" count="847" uniqueCount="434">
  <si>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</si>
  <si>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</si>
  <si>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</si>
  <si>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</si>
  <si>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</si>
  <si>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</si>
  <si>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</si>
  <si>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</si>
  <si>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</si>
  <si>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</si>
  <si>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</si>
  <si>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</si>
  <si>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</si>
  <si>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</si>
  <si>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</si>
  <si>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</si>
  <si>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</si>
  <si>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</si>
  <si>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</si>
  <si>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</si>
  <si>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</si>
  <si>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</si>
  <si>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</si>
  <si>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</si>
  <si>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</si>
  <si>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</si>
  <si>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</si>
  <si>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</si>
  <si>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</si>
  <si>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</si>
  <si>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</si>
  <si>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</si>
  <si>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</si>
  <si>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</si>
  <si>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</si>
  <si>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</si>
  <si>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</si>
  <si>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</si>
  <si>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</si>
  <si>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</si>
  <si>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</si>
  <si>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</si>
  <si>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</si>
  <si>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</t>
  </si>
  <si>
    <t>Rozpočet:</t>
  </si>
  <si>
    <t>Misto</t>
  </si>
  <si>
    <t>Karel Lang</t>
  </si>
  <si>
    <t>Město Krnov</t>
  </si>
  <si>
    <t>Hlavní náměstí 1</t>
  </si>
  <si>
    <t>79401</t>
  </si>
  <si>
    <t>Ing. Grigorios Akritidis</t>
  </si>
  <si>
    <t>88652548</t>
  </si>
  <si>
    <t>Celkem za stavbu</t>
  </si>
  <si>
    <t>CZK</t>
  </si>
  <si>
    <t>Rekapitulace dílů</t>
  </si>
  <si>
    <t>Typ dílu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</si>
  <si>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</si>
  <si>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</si>
  <si>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</si>
  <si>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</si>
  <si>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</si>
  <si>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</si>
  <si>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</si>
  <si>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</si>
  <si>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</si>
  <si>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</si>
  <si>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</si>
  <si>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</si>
  <si>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</si>
  <si>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</si>
  <si>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</si>
  <si>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</si>
  <si>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</si>
  <si>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</si>
  <si>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</si>
  <si>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</si>
  <si>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</si>
  <si>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</si>
  <si>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</si>
  <si>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</si>
  <si>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</si>
  <si>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</si>
  <si>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</si>
  <si>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</si>
  <si>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</si>
  <si>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</si>
  <si>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</si>
  <si>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</si>
  <si>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</si>
  <si>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</si>
  <si>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</si>
  <si>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</si>
  <si>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</si>
  <si>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</si>
  <si>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</si>
  <si>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</si>
  <si>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</si>
  <si>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</si>
  <si>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</si>
  <si>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</si>
  <si>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</si>
  <si>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</si>
  <si>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</si>
  <si>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</si>
  <si>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</si>
  <si>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</si>
  <si>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</si>
  <si>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</si>
  <si>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</si>
  <si>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</si>
  <si>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</si>
  <si>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</si>
  <si>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</si>
  <si>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</si>
  <si>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</si>
  <si>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</si>
  <si>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</si>
  <si>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</si>
  <si>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</si>
  <si>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</si>
  <si>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</si>
  <si>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602011188RSX</t>
  </si>
  <si>
    <t>Omítka stěn tenkovrstvá silikonová barevná, zatíraná, zrnitost 1,0 mm</t>
  </si>
  <si>
    <t>m2</t>
  </si>
  <si>
    <t>POL1_0</t>
  </si>
  <si>
    <t>římsa:15,87</t>
  </si>
  <si>
    <t>VV</t>
  </si>
  <si>
    <t>boky balkonů:17,35</t>
  </si>
  <si>
    <t>balkony XPS: 8,64</t>
  </si>
  <si>
    <t>612425931R00</t>
  </si>
  <si>
    <t>Omítka vápenná vnitřního ostění - štuková</t>
  </si>
  <si>
    <t>omítka nové dveře- zevnitř:6,06*0,3+6,18*0,3+6,3*0,3+5,75*0,3</t>
  </si>
  <si>
    <t>622904112R00</t>
  </si>
  <si>
    <t>Očištění fasád tlakovou vodou složitost 1 - 2</t>
  </si>
  <si>
    <t>plocha fasády:565,64</t>
  </si>
  <si>
    <t>plocha sokl:24,54</t>
  </si>
  <si>
    <t>plocha římsa:15,87</t>
  </si>
  <si>
    <t>odpočet okna:1-174,21</t>
  </si>
  <si>
    <t>ostění okna a dveře:26,83+5,99</t>
  </si>
  <si>
    <t>nadpraží okna:26,44+2,94</t>
  </si>
  <si>
    <t>podhled balkonů:0,76*2,65*16</t>
  </si>
  <si>
    <t>622481211RTX</t>
  </si>
  <si>
    <t xml:space="preserve">Montáž výztužné sítě (perlinky) do stěrky-stěny, včetně výztužné sítě a stěrkového tmelu </t>
  </si>
  <si>
    <t>sokl:24,54</t>
  </si>
  <si>
    <t>boky balkonů:17,34</t>
  </si>
  <si>
    <t>622325834RTX</t>
  </si>
  <si>
    <t>Zatepl.systém fasáda, miner.desky PV 140 mm,, omítka silikonová , zrno 1 mm</t>
  </si>
  <si>
    <t>plocha fasáda:565,64</t>
  </si>
  <si>
    <t>odpočet okna, dveře:-174,21</t>
  </si>
  <si>
    <t>odpočet XPS balkony:-8,64</t>
  </si>
  <si>
    <t>622471931R00</t>
  </si>
  <si>
    <t>Příplatek za vícebarevné provádění</t>
  </si>
  <si>
    <t>622325853RTX</t>
  </si>
  <si>
    <t>Zatepl.systém ostění, miner.desky PV 20 mm,, omítka silikonová, zrno 1 mm</t>
  </si>
  <si>
    <t>boky okna:26,83</t>
  </si>
  <si>
    <t>boky dveře:5,99</t>
  </si>
  <si>
    <t>nadpraží okna:26,44</t>
  </si>
  <si>
    <t>nadpraží dveře:2,94</t>
  </si>
  <si>
    <t>ostění sokl dveře:2,24</t>
  </si>
  <si>
    <t>622325830RT3</t>
  </si>
  <si>
    <t>Zatepl.systém podhled, miner.desky PV 50 mm,, omítka silikonová , zrno 1 mm</t>
  </si>
  <si>
    <t>podhledy balkonů:0,6*2,65*16</t>
  </si>
  <si>
    <t>622325524RVX</t>
  </si>
  <si>
    <t>Zateplovací systém , sokl, XPS tl. 140 mm, zakončený stěrkou s výztužnou tkaninou</t>
  </si>
  <si>
    <t>baklony XPS:1,8*0,3*16</t>
  </si>
  <si>
    <t>620991121R00</t>
  </si>
  <si>
    <t>Zakrývání výplní vnějších otvorů z lešení</t>
  </si>
  <si>
    <t>okna+ dveře:166,48</t>
  </si>
  <si>
    <t>622300152R00</t>
  </si>
  <si>
    <t>Montáž dilatační lišty</t>
  </si>
  <si>
    <t>m</t>
  </si>
  <si>
    <t>283502866RX</t>
  </si>
  <si>
    <t>dilatační lišta s tkaninou 5 mm, univerzální dilatační profil, tl. omítky 5 mm, délka 2 m</t>
  </si>
  <si>
    <t>POL3_0</t>
  </si>
  <si>
    <t>622300151R00</t>
  </si>
  <si>
    <t>Montáž soklové lišty</t>
  </si>
  <si>
    <t>37,41-1,42-1,48-1,5-1,47-2,95</t>
  </si>
  <si>
    <t>553927491AR</t>
  </si>
  <si>
    <t>Profil soklový ETICS š. 140 mm, lišta soklová Al, tl. 1,0 mm</t>
  </si>
  <si>
    <t>kus</t>
  </si>
  <si>
    <t>622421491R00</t>
  </si>
  <si>
    <t>Doplňky zatepl. systémů, rohová lišta s okapničkou</t>
  </si>
  <si>
    <t>nadpraží okna:94,42</t>
  </si>
  <si>
    <t>nadpraží dveře:5,87</t>
  </si>
  <si>
    <t>průchod:3,52</t>
  </si>
  <si>
    <t>622481292R00</t>
  </si>
  <si>
    <t>Montáž výztužné lišty okenní a podparapetní</t>
  </si>
  <si>
    <t>parapety:82,2</t>
  </si>
  <si>
    <t>elektroskříně:1,6</t>
  </si>
  <si>
    <t>283502835RX</t>
  </si>
  <si>
    <t xml:space="preserve"> parapetní lišta s tkaninou, délka 2 m</t>
  </si>
  <si>
    <t>622481291R00</t>
  </si>
  <si>
    <t>Montáž výztužné lišty rohové a dilatační</t>
  </si>
  <si>
    <t>boky okna:149,04</t>
  </si>
  <si>
    <t>boky dveře:11,98+0,8*8</t>
  </si>
  <si>
    <t>balkony:(0,6*2+2,65)*16</t>
  </si>
  <si>
    <t>elektroskříně:1,6+1,6+3</t>
  </si>
  <si>
    <t>55392760R</t>
  </si>
  <si>
    <t>Lišta rohová s tkaninou 10/10 / 2,5 m, rohová PVC lišta s tkaninou pro zateplení</t>
  </si>
  <si>
    <t>622300155R00</t>
  </si>
  <si>
    <t>Montáž lišty pro ukončení omítky</t>
  </si>
  <si>
    <t>ostění boky:149,04+11,98</t>
  </si>
  <si>
    <t>nadpraží:94,42+5,87</t>
  </si>
  <si>
    <t>28350147R</t>
  </si>
  <si>
    <t>Profil okenní a dveřní připojovací 6 mm l=2400mm, APU lišta, samolepicí</t>
  </si>
  <si>
    <t>261,31/2,4*1,1</t>
  </si>
  <si>
    <t>62R01</t>
  </si>
  <si>
    <t>D+M Budka pro rorýsy dřevocementová, nátěr sladit s barvou fasády</t>
  </si>
  <si>
    <t>ks</t>
  </si>
  <si>
    <t>Schwegler budka 17 nebo budka 1A:2</t>
  </si>
  <si>
    <t>622421131R00</t>
  </si>
  <si>
    <t>Omítka vnější stěn, MVC, hladká, složitost 1-2</t>
  </si>
  <si>
    <t>sokl 20%:24,54*0,2</t>
  </si>
  <si>
    <t>632418110R0X</t>
  </si>
  <si>
    <t>Potěr ze SMS , ruční zpracování, tl. 10 mm</t>
  </si>
  <si>
    <t>vyrovnání pod parapety:82,2*0,28</t>
  </si>
  <si>
    <t>úprava u nových dveří:1,5*0,2*4*2</t>
  </si>
  <si>
    <t>642944221R00</t>
  </si>
  <si>
    <t>Osazení ocelových zárubní dodatečně nad 2,5 m2.</t>
  </si>
  <si>
    <t>nové dveře:4</t>
  </si>
  <si>
    <t>941941042R00</t>
  </si>
  <si>
    <t>Montáž lešení leh.řad.s podlahami,š.1,2 m, H 30 m</t>
  </si>
  <si>
    <t>16*38</t>
  </si>
  <si>
    <t>941941842R00</t>
  </si>
  <si>
    <t>Demontáž lešení leh.řad.s podlahami,š.1,2 m,H 30 m</t>
  </si>
  <si>
    <t>941941292R00</t>
  </si>
  <si>
    <t>Příplatek za každý měsíc použití lešení k pol.1042</t>
  </si>
  <si>
    <t>2 měsíce:608*2</t>
  </si>
  <si>
    <t>944944011R00</t>
  </si>
  <si>
    <t>Montáž ochranné sítě z umělých vláken</t>
  </si>
  <si>
    <t>944944031R00</t>
  </si>
  <si>
    <t>Příplatek za každý měsíc použití sítí k pol. 4011</t>
  </si>
  <si>
    <t>608*2</t>
  </si>
  <si>
    <t>944944081R00</t>
  </si>
  <si>
    <t>Demontáž ochranné sítě z umělých vláken</t>
  </si>
  <si>
    <t>944945013R00</t>
  </si>
  <si>
    <t>Montáž záchytné stříšky H 4,5 m, šířky nad 2 m</t>
  </si>
  <si>
    <t>dveře:2*4</t>
  </si>
  <si>
    <t>průchod:3,5</t>
  </si>
  <si>
    <t>944945193R00</t>
  </si>
  <si>
    <t>Příplatek za každý měsíc použ.stříšky, k pol. 5013</t>
  </si>
  <si>
    <t>944945813R00</t>
  </si>
  <si>
    <t>Demontáž záchytné stříšky H 4,5 m, šířky nad 2 m</t>
  </si>
  <si>
    <t>953946111R00</t>
  </si>
  <si>
    <t xml:space="preserve">Osazení ventilačních mřížek </t>
  </si>
  <si>
    <t>95R01</t>
  </si>
  <si>
    <t>Kovová mřížka SMP 450 žaluziová</t>
  </si>
  <si>
    <t>barevně sladit s fasádou:1</t>
  </si>
  <si>
    <t>95R02</t>
  </si>
  <si>
    <t>Demontáž a zpět. montáž čísel popisných, (tabulky dodávka investor)</t>
  </si>
  <si>
    <t>kpl</t>
  </si>
  <si>
    <t>968071125R00</t>
  </si>
  <si>
    <t>Vyvěšení, zavěšení kovových křídel dveří pl. 2 m2</t>
  </si>
  <si>
    <t>bourané dveře:8</t>
  </si>
  <si>
    <t>968072456R00</t>
  </si>
  <si>
    <t>Vybourání kovových dveřních zárubní pl. nad 2 m2</t>
  </si>
  <si>
    <t>1,42*2,32+1,48*2,35+1,5*2,4+1,47*2,14</t>
  </si>
  <si>
    <t>978015231R00</t>
  </si>
  <si>
    <t>Otlučení omítek vnějších MVC v složit.1-4 do 20 %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</si>
  <si>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</si>
  <si>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</si>
  <si>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</si>
  <si>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</si>
  <si>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</si>
  <si>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979011211R00</t>
  </si>
  <si>
    <t>Svislá doprava suti a vybour. hmot za 2.NP nošením</t>
  </si>
  <si>
    <t>979011219R00</t>
  </si>
  <si>
    <t>Přípl.k svislé dopr.suti za každé další NP nošením</t>
  </si>
  <si>
    <t>979087112R00</t>
  </si>
  <si>
    <t>Nakládání suti na dopravní prostředky</t>
  </si>
  <si>
    <t>979083513R00</t>
  </si>
  <si>
    <t>Vodorovné přemístění suti do 1 km</t>
  </si>
  <si>
    <t>979083117R00</t>
  </si>
  <si>
    <t>Vodorovné přemístění suti na skládku do 6000 m</t>
  </si>
  <si>
    <t>979083191R00</t>
  </si>
  <si>
    <t>Příplatek za dalších započatých 1000 m nad 6000 m</t>
  </si>
  <si>
    <t>Skládka Skrochovice cca 13 km:1,6*7</t>
  </si>
  <si>
    <t>979093111R00</t>
  </si>
  <si>
    <t>Uložení suti na skládku bez zhutnění</t>
  </si>
  <si>
    <t>979990141R00</t>
  </si>
  <si>
    <t>Poplatek za skládku suti - polystyren+omítka</t>
  </si>
  <si>
    <t>979990101R00</t>
  </si>
  <si>
    <t>Poplatek za skládku suti - směs betonu a cihel</t>
  </si>
  <si>
    <t>999281151R00</t>
  </si>
  <si>
    <t>Přesun hmot pro opravy a údržbu do v. 25 m,nošením</t>
  </si>
  <si>
    <t>721300932R00</t>
  </si>
  <si>
    <t>Pročištění připojovacího potrubí šikmého do DN 110</t>
  </si>
  <si>
    <t>od lapačů po šachtu:20</t>
  </si>
  <si>
    <t>998721203R00</t>
  </si>
  <si>
    <t>Přesun hmot pro vnitřní kanalizaci, výšky do 24 m</t>
  </si>
  <si>
    <t>762991111R00</t>
  </si>
  <si>
    <t>Montáž a demontáž stavebního vrátku</t>
  </si>
  <si>
    <t>762991121R00</t>
  </si>
  <si>
    <t>Pronájem lanového stavebního vrátku</t>
  </si>
  <si>
    <t>den</t>
  </si>
  <si>
    <t>998762203R00</t>
  </si>
  <si>
    <t>Přesun hmot pro tesařské konstrukce, výšky do 24 m</t>
  </si>
  <si>
    <t>764352821R00</t>
  </si>
  <si>
    <t>Demontáž žlabů půlkruh. rovných, rš 500 mm, do 45°</t>
  </si>
  <si>
    <t>764351837R00</t>
  </si>
  <si>
    <t>Demontáž háků, sklon do 45°</t>
  </si>
  <si>
    <t>764359811R00</t>
  </si>
  <si>
    <t>Demontáž kotlíku kónického, sklon do 45°</t>
  </si>
  <si>
    <t>764454803R00</t>
  </si>
  <si>
    <t>Demontáž odpadních trub kruhových,D 150 mm</t>
  </si>
  <si>
    <t>15*2</t>
  </si>
  <si>
    <t>764453844R00</t>
  </si>
  <si>
    <t>Demontáž kolen horních dvojitých,120 a 150 mm</t>
  </si>
  <si>
    <t>764410850R00</t>
  </si>
  <si>
    <t>Demontáž oplechování parapetů,rš od 100 do 330 mm</t>
  </si>
  <si>
    <t>764252491R00</t>
  </si>
  <si>
    <t>Montáž žlabů z Ti Zn podokapních půlkruhových</t>
  </si>
  <si>
    <t>553442000RX</t>
  </si>
  <si>
    <t>Žlab podokapní půlkulatý TiZn rš 500 mm</t>
  </si>
  <si>
    <t>764252494R00</t>
  </si>
  <si>
    <t>Montáž čel žlabů z Ti Zn půlkruhových</t>
  </si>
  <si>
    <t>5534420600RX</t>
  </si>
  <si>
    <t>Čelo žlabu půlkulatého TiZn rš 500, levé,</t>
  </si>
  <si>
    <t>5534420700RX</t>
  </si>
  <si>
    <t>Čelo žlabu půlkulatého TiZn rš 500, pravé,</t>
  </si>
  <si>
    <t>764259491R00</t>
  </si>
  <si>
    <t>Montáž kotlíku z Ti Zn kulatého</t>
  </si>
  <si>
    <t>5534425300RX</t>
  </si>
  <si>
    <t>Kotlík závěsný půlkulatý tvar G svislý 500/150, TiZn</t>
  </si>
  <si>
    <t>764252492R00</t>
  </si>
  <si>
    <t>Montáž háků z Ti Zn půlkruhových</t>
  </si>
  <si>
    <t>553442340RX</t>
  </si>
  <si>
    <t>Hák půlkul. žlabu rš 500 mm, TiZn</t>
  </si>
  <si>
    <t>764554491R00</t>
  </si>
  <si>
    <t>Montáž trub Ti Zn odpadních kruhových</t>
  </si>
  <si>
    <t>5534426000RX</t>
  </si>
  <si>
    <t>Svod kruhový vysokofrekvenčně svařovaný 150/2 m, TiZn</t>
  </si>
  <si>
    <t>5534425790R</t>
  </si>
  <si>
    <t>Koleno kruhové 60°  150, TiZn</t>
  </si>
  <si>
    <t>764554492R00</t>
  </si>
  <si>
    <t>Montáž zděře (objímky) Ti Zn kruhové</t>
  </si>
  <si>
    <t>5534426200R</t>
  </si>
  <si>
    <t>Objímka kulatého svodu 150, TiZn</t>
  </si>
  <si>
    <t>764908308R00</t>
  </si>
  <si>
    <t>poplastovaný plech, oplechování parapetů, rš 400 mm, enkolit</t>
  </si>
  <si>
    <t>okna:82,2</t>
  </si>
  <si>
    <t>skříně elektro:1,6</t>
  </si>
  <si>
    <t>553420563R</t>
  </si>
  <si>
    <t>Boční krytka parapetu š.260 - 360 mm - Al</t>
  </si>
  <si>
    <t>764R01</t>
  </si>
  <si>
    <t>Demontáž a montáž NOVÝCH hrotů, proti holubům,na žlab, materiál polykarbonát/nerez</t>
  </si>
  <si>
    <t>998764203R00</t>
  </si>
  <si>
    <t>Přesun hmot pro klempířské konstr., výšky do 24 m</t>
  </si>
  <si>
    <t>767641120R00</t>
  </si>
  <si>
    <t>Dokončení okování dveří,oc.zárub.,otvíravých 2kříd</t>
  </si>
  <si>
    <t>767R01</t>
  </si>
  <si>
    <t>Dveře vchodové  Al rozměr 1,42*2,32 m, 2kř. kování koule-klika, FAB, el. vrátný</t>
  </si>
  <si>
    <t>767R02</t>
  </si>
  <si>
    <t xml:space="preserve">Dveře vchodové  Al rozměr 1,48*2,35 m, 2kř. kování koule-klika, FAB, </t>
  </si>
  <si>
    <t>767R03</t>
  </si>
  <si>
    <t>Dveře chodové Al rozměr 1,5*2,4 m, 2kř. kování koule-klika, FAB, el. vrátný</t>
  </si>
  <si>
    <t>767R04</t>
  </si>
  <si>
    <t xml:space="preserve">Dveře vchodové Al rozměr 1,47*2,14 m, 2kř. kování koule-klika, FAB, </t>
  </si>
  <si>
    <t>767649191R00</t>
  </si>
  <si>
    <t>Montáž doplňků dveří, samozavírače hydraulického</t>
  </si>
  <si>
    <t>54917025RR</t>
  </si>
  <si>
    <t>Zavírač dveří hydraulický GEZE TS3000</t>
  </si>
  <si>
    <t>767R05</t>
  </si>
  <si>
    <t>Úprava balkonového zábradlí, očištění, osdmaštění , 1x základ, 2x email</t>
  </si>
  <si>
    <t>767R06</t>
  </si>
  <si>
    <t>Demontáž mříží, repase, nátěr,, prodloužení úchytů pro zpětnou montáž</t>
  </si>
  <si>
    <t>22,4</t>
  </si>
  <si>
    <t>767662120R00</t>
  </si>
  <si>
    <t>Montáž mříží pevných - svařováním</t>
  </si>
  <si>
    <t>okna:2,2*1,6*4+0,7*1,6</t>
  </si>
  <si>
    <t>dveře:1,5*2,4*2</t>
  </si>
  <si>
    <t>767R07</t>
  </si>
  <si>
    <t>Demontáž ventilačních mřížek</t>
  </si>
  <si>
    <t>malé mřížky:34</t>
  </si>
  <si>
    <t>žaluziová 45x45 cm:1</t>
  </si>
  <si>
    <t>767811100R00</t>
  </si>
  <si>
    <t>Montáž větracích mřížek, typ VM</t>
  </si>
  <si>
    <t>767R08</t>
  </si>
  <si>
    <t>mřížka větrací plast VM 200x200 UB bílá se žaluzií, nátěr sladit s fasádou</t>
  </si>
  <si>
    <t>767R09</t>
  </si>
  <si>
    <t>D+M Prodloužení prům. 100 mm pro osazení mřížek , v KZS</t>
  </si>
  <si>
    <t>767R10</t>
  </si>
  <si>
    <t>D+M skleněná stříška 108x90 cm, nerez táhla, kalené nebo lepené sklo</t>
  </si>
  <si>
    <t>767R11</t>
  </si>
  <si>
    <t>Demontáž+ zpětná montáž konzol satelitu</t>
  </si>
  <si>
    <t>767R12</t>
  </si>
  <si>
    <t>Úprava konzol klimatizace, prodloužení , odpojení a napojení klimatizace</t>
  </si>
  <si>
    <t>767R13</t>
  </si>
  <si>
    <t xml:space="preserve">Nespecifikované práce při zateplení, odstranění konzol, DMT+ montáž sušáků v oknech </t>
  </si>
  <si>
    <t>HZS</t>
  </si>
  <si>
    <t>998767203R00</t>
  </si>
  <si>
    <t>Přesun hmot pro zámečnické konstr., výšky do 24 m</t>
  </si>
  <si>
    <t>771475014R00</t>
  </si>
  <si>
    <t>Obklad soklíků keram.rovných, tmel,výška 10 cm</t>
  </si>
  <si>
    <t>2,65*16</t>
  </si>
  <si>
    <t>771578012R0X</t>
  </si>
  <si>
    <t xml:space="preserve">Výplň spáry silikonem </t>
  </si>
  <si>
    <t>597642410R</t>
  </si>
  <si>
    <t>Dlažba Taurus Granit matná sokl 300x80x9 mm, Rio Negro</t>
  </si>
  <si>
    <t>42,4/0,3*1,05</t>
  </si>
  <si>
    <t>998771203R00</t>
  </si>
  <si>
    <t>Přesun hmot pro podlahy z dlaždic, výšky do 24 m</t>
  </si>
  <si>
    <t>783814120R00</t>
  </si>
  <si>
    <t>Nátěr olejový betonových povrchů 2x + 1x email</t>
  </si>
  <si>
    <t>nátěr soklu:24,54</t>
  </si>
  <si>
    <t>783225100R00</t>
  </si>
  <si>
    <t>Nátěr syntetický kovových konstrukcí 2x + 1x email</t>
  </si>
  <si>
    <t>elektroskříně:0,3*0,5*2+0,5*0,5*2</t>
  </si>
  <si>
    <t>784191201R00</t>
  </si>
  <si>
    <t>Penetrace podkladu hloubková Primalex 1x</t>
  </si>
  <si>
    <t>784195212R00</t>
  </si>
  <si>
    <t>Malba Primalex Plus, bílá, bez penetrace, 2 x</t>
  </si>
  <si>
    <t>M21R01</t>
  </si>
  <si>
    <t>Elektromontáže+ hromosvod, viz samostatný rozpočet</t>
  </si>
  <si>
    <t>soubor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</si>
  <si>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</si>
  <si>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</si>
  <si>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</si>
  <si>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</si>
  <si>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</si>
  <si>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</si>
  <si>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</si>
  <si>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VN1</t>
  </si>
  <si>
    <t>Mimostaveništní doprava</t>
  </si>
  <si>
    <t>VN2</t>
  </si>
  <si>
    <t>Oplocení staveniště</t>
  </si>
  <si>
    <t>VN3</t>
  </si>
  <si>
    <t>Náklady na mobilní WC</t>
  </si>
  <si>
    <t/>
  </si>
  <si>
    <t>SUM</t>
  </si>
  <si>
    <t>POPUZIV</t>
  </si>
  <si>
    <t>END</t>
  </si>
  <si>
    <t>Krnově</t>
  </si>
  <si>
    <t xml:space="preserve">SO02- Zateplení jižní fasády objektu na p.č. 146, 147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</si>
</sst>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 t="s">
        <v>433</v>
      </c>
      <c r="E2" s="230"/>
      <c r="F2" s="230"/>
      <c r="G2" s="230"/>
      <c r="H2" s="230"/>
      <c r="I2" s="230"/>
      <c r="J2" s="231"/>
      <c r="O2" s="2"/>
    </row>
    <row r="3" spans="1:15" ht="23.25" customHeight="1" x14ac:dyDescent="0.2">
      <c r="A3" s="4"/>
      <c r="B3" s="83" t="s">
        <v>45</v>
      </c>
      <c r="C3" s="84"/>
      <c r="D3" s="222" t="s">
        <v>43</v>
      </c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 t="s">
        <v>50</v>
      </c>
      <c r="E11" s="233"/>
      <c r="F11" s="233"/>
      <c r="G11" s="233"/>
      <c r="H11" s="28" t="s">
        <v>33</v>
      </c>
      <c r="I11" s="94" t="s">
        <v>51</v>
      </c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1"/>
      <c r="E13" s="221"/>
      <c r="F13" s="221"/>
      <c r="G13" s="2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2"/>
      <c r="F16" s="219"/>
      <c r="G16" s="212"/>
      <c r="H16" s="219"/>
      <c r="I16" s="212">
        <f>SUMIF(F47:F65,A16,I47:I65)+SUMIF(F47:F65,"PSU",I47:I65)</f>
        <v>0</v>
      </c>
      <c r="J16" s="213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2"/>
      <c r="F17" s="219"/>
      <c r="G17" s="212"/>
      <c r="H17" s="219"/>
      <c r="I17" s="212">
        <f>SUMIF(F47:F65,A17,I47:I65)</f>
        <v>0</v>
      </c>
      <c r="J17" s="213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2"/>
      <c r="F18" s="219"/>
      <c r="G18" s="212"/>
      <c r="H18" s="219"/>
      <c r="I18" s="212">
        <f>SUMIF(F47:F65,A18,I47:I65)</f>
        <v>0</v>
      </c>
      <c r="J18" s="213"/>
    </row>
    <row r="19" spans="1:10" ht="23.25" customHeight="1" x14ac:dyDescent="0.2">
      <c r="A19" s="141" t="s">
        <v>92</v>
      </c>
      <c r="B19" s="142" t="s">
        <v>26</v>
      </c>
      <c r="C19" s="58"/>
      <c r="D19" s="59"/>
      <c r="E19" s="212"/>
      <c r="F19" s="219"/>
      <c r="G19" s="212"/>
      <c r="H19" s="219"/>
      <c r="I19" s="212">
        <f>SUMIF(F47:F65,A19,I47:I65)</f>
        <v>0</v>
      </c>
      <c r="J19" s="213"/>
    </row>
    <row r="20" spans="1:10" ht="23.25" customHeight="1" x14ac:dyDescent="0.2">
      <c r="A20" s="141" t="s">
        <v>93</v>
      </c>
      <c r="B20" s="142" t="s">
        <v>27</v>
      </c>
      <c r="C20" s="58"/>
      <c r="D20" s="59"/>
      <c r="E20" s="212"/>
      <c r="F20" s="219"/>
      <c r="G20" s="212"/>
      <c r="H20" s="219"/>
      <c r="I20" s="212">
        <f>SUMIF(F47:F65,A20,I47:I65)</f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ZakladDPHSni*SazbaDPH1/100</f>
        <v>0</v>
      </c>
      <c r="H24" s="236"/>
      <c r="I24" s="23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ZakladDPHZakl*SazbaDPH2/100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6">
        <f>ZakladDPHSniVypocet+ZakladDPHZaklVypocet</f>
        <v>0</v>
      </c>
      <c r="H28" s="216"/>
      <c r="I28" s="21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9">
        <f>ZakladDPHSni+DPHSni+ZakladDPHZakl+DPHZakl+Zaokrouhleni</f>
        <v>0</v>
      </c>
      <c r="H29" s="209"/>
      <c r="I29" s="209"/>
      <c r="J29" s="11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 t="s">
        <v>432</v>
      </c>
      <c r="E32" s="39"/>
      <c r="F32" s="19" t="s">
        <v>9</v>
      </c>
      <c r="G32" s="39"/>
      <c r="H32" s="40">
        <f ca="1">TODAY()</f>
        <v>42936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7"/>
      <c r="D39" s="238"/>
      <c r="E39" s="238"/>
      <c r="F39" s="108">
        <f>' Pol'!AC210</f>
        <v>0</v>
      </c>
      <c r="G39" s="109">
        <f>' Pol'!AD210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9" t="s">
        <v>52</v>
      </c>
      <c r="C40" s="240"/>
      <c r="D40" s="240"/>
      <c r="E40" s="24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54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42" t="s">
        <v>28</v>
      </c>
      <c r="J46" s="242"/>
    </row>
    <row r="47" spans="1:10" ht="25.5" customHeight="1" x14ac:dyDescent="0.2">
      <c r="A47" s="122"/>
      <c r="B47" s="130" t="s">
        <v>56</v>
      </c>
      <c r="C47" s="244" t="s">
        <v>57</v>
      </c>
      <c r="D47" s="245"/>
      <c r="E47" s="245"/>
      <c r="F47" s="132" t="s">
        <v>23</v>
      </c>
      <c r="G47" s="133"/>
      <c r="H47" s="133"/>
      <c r="I47" s="243">
        <f>' Pol'!G8</f>
        <v>0</v>
      </c>
      <c r="J47" s="243"/>
    </row>
    <row r="48" spans="1:10" ht="25.5" customHeight="1" x14ac:dyDescent="0.2">
      <c r="A48" s="122"/>
      <c r="B48" s="124" t="s">
        <v>58</v>
      </c>
      <c r="C48" s="227" t="s">
        <v>59</v>
      </c>
      <c r="D48" s="228"/>
      <c r="E48" s="228"/>
      <c r="F48" s="134" t="s">
        <v>23</v>
      </c>
      <c r="G48" s="135"/>
      <c r="H48" s="135"/>
      <c r="I48" s="226">
        <f>' Pol'!G13</f>
        <v>0</v>
      </c>
      <c r="J48" s="226"/>
    </row>
    <row r="49" spans="1:10" ht="25.5" customHeight="1" x14ac:dyDescent="0.2">
      <c r="A49" s="122"/>
      <c r="B49" s="124" t="s">
        <v>60</v>
      </c>
      <c r="C49" s="227" t="s">
        <v>61</v>
      </c>
      <c r="D49" s="228"/>
      <c r="E49" s="228"/>
      <c r="F49" s="134" t="s">
        <v>23</v>
      </c>
      <c r="G49" s="135"/>
      <c r="H49" s="135"/>
      <c r="I49" s="226">
        <f>' Pol'!G16</f>
        <v>0</v>
      </c>
      <c r="J49" s="226"/>
    </row>
    <row r="50" spans="1:10" ht="25.5" customHeight="1" x14ac:dyDescent="0.2">
      <c r="A50" s="122"/>
      <c r="B50" s="124" t="s">
        <v>62</v>
      </c>
      <c r="C50" s="227" t="s">
        <v>63</v>
      </c>
      <c r="D50" s="228"/>
      <c r="E50" s="228"/>
      <c r="F50" s="134" t="s">
        <v>23</v>
      </c>
      <c r="G50" s="135"/>
      <c r="H50" s="135"/>
      <c r="I50" s="226">
        <f>' Pol'!G75</f>
        <v>0</v>
      </c>
      <c r="J50" s="226"/>
    </row>
    <row r="51" spans="1:10" ht="25.5" customHeight="1" x14ac:dyDescent="0.2">
      <c r="A51" s="122"/>
      <c r="B51" s="124" t="s">
        <v>64</v>
      </c>
      <c r="C51" s="227" t="s">
        <v>65</v>
      </c>
      <c r="D51" s="228"/>
      <c r="E51" s="228"/>
      <c r="F51" s="134" t="s">
        <v>23</v>
      </c>
      <c r="G51" s="135"/>
      <c r="H51" s="135"/>
      <c r="I51" s="226">
        <f>' Pol'!G79</f>
        <v>0</v>
      </c>
      <c r="J51" s="226"/>
    </row>
    <row r="52" spans="1:10" ht="25.5" customHeight="1" x14ac:dyDescent="0.2">
      <c r="A52" s="122"/>
      <c r="B52" s="124" t="s">
        <v>66</v>
      </c>
      <c r="C52" s="227" t="s">
        <v>67</v>
      </c>
      <c r="D52" s="228"/>
      <c r="E52" s="228"/>
      <c r="F52" s="134" t="s">
        <v>23</v>
      </c>
      <c r="G52" s="135"/>
      <c r="H52" s="135"/>
      <c r="I52" s="226">
        <f>' Pol'!G82</f>
        <v>0</v>
      </c>
      <c r="J52" s="226"/>
    </row>
    <row r="53" spans="1:10" ht="25.5" customHeight="1" x14ac:dyDescent="0.2">
      <c r="A53" s="122"/>
      <c r="B53" s="124" t="s">
        <v>68</v>
      </c>
      <c r="C53" s="227" t="s">
        <v>69</v>
      </c>
      <c r="D53" s="228"/>
      <c r="E53" s="228"/>
      <c r="F53" s="134" t="s">
        <v>23</v>
      </c>
      <c r="G53" s="135"/>
      <c r="H53" s="135"/>
      <c r="I53" s="226">
        <f>' Pol'!G97</f>
        <v>0</v>
      </c>
      <c r="J53" s="226"/>
    </row>
    <row r="54" spans="1:10" ht="25.5" customHeight="1" x14ac:dyDescent="0.2">
      <c r="A54" s="122"/>
      <c r="B54" s="124" t="s">
        <v>70</v>
      </c>
      <c r="C54" s="227" t="s">
        <v>71</v>
      </c>
      <c r="D54" s="228"/>
      <c r="E54" s="228"/>
      <c r="F54" s="134" t="s">
        <v>23</v>
      </c>
      <c r="G54" s="135"/>
      <c r="H54" s="135"/>
      <c r="I54" s="226">
        <f>' Pol'!G102</f>
        <v>0</v>
      </c>
      <c r="J54" s="226"/>
    </row>
    <row r="55" spans="1:10" ht="25.5" customHeight="1" x14ac:dyDescent="0.2">
      <c r="A55" s="122"/>
      <c r="B55" s="124" t="s">
        <v>72</v>
      </c>
      <c r="C55" s="227" t="s">
        <v>73</v>
      </c>
      <c r="D55" s="228"/>
      <c r="E55" s="228"/>
      <c r="F55" s="134" t="s">
        <v>23</v>
      </c>
      <c r="G55" s="135"/>
      <c r="H55" s="135"/>
      <c r="I55" s="226">
        <f>' Pol'!G107</f>
        <v>0</v>
      </c>
      <c r="J55" s="226"/>
    </row>
    <row r="56" spans="1:10" ht="25.5" customHeight="1" x14ac:dyDescent="0.2">
      <c r="A56" s="122"/>
      <c r="B56" s="124" t="s">
        <v>74</v>
      </c>
      <c r="C56" s="227" t="s">
        <v>75</v>
      </c>
      <c r="D56" s="228"/>
      <c r="E56" s="228"/>
      <c r="F56" s="134" t="s">
        <v>23</v>
      </c>
      <c r="G56" s="135"/>
      <c r="H56" s="135"/>
      <c r="I56" s="226">
        <f>' Pol'!G122</f>
        <v>0</v>
      </c>
      <c r="J56" s="226"/>
    </row>
    <row r="57" spans="1:10" ht="25.5" customHeight="1" x14ac:dyDescent="0.2">
      <c r="A57" s="122"/>
      <c r="B57" s="124" t="s">
        <v>76</v>
      </c>
      <c r="C57" s="227" t="s">
        <v>77</v>
      </c>
      <c r="D57" s="228"/>
      <c r="E57" s="228"/>
      <c r="F57" s="134" t="s">
        <v>24</v>
      </c>
      <c r="G57" s="135"/>
      <c r="H57" s="135"/>
      <c r="I57" s="226">
        <f>' Pol'!G124</f>
        <v>0</v>
      </c>
      <c r="J57" s="226"/>
    </row>
    <row r="58" spans="1:10" ht="25.5" customHeight="1" x14ac:dyDescent="0.2">
      <c r="A58" s="122"/>
      <c r="B58" s="124" t="s">
        <v>78</v>
      </c>
      <c r="C58" s="227" t="s">
        <v>79</v>
      </c>
      <c r="D58" s="228"/>
      <c r="E58" s="228"/>
      <c r="F58" s="134" t="s">
        <v>24</v>
      </c>
      <c r="G58" s="135"/>
      <c r="H58" s="135"/>
      <c r="I58" s="226">
        <f>' Pol'!G128</f>
        <v>0</v>
      </c>
      <c r="J58" s="226"/>
    </row>
    <row r="59" spans="1:10" ht="25.5" customHeight="1" x14ac:dyDescent="0.2">
      <c r="A59" s="122"/>
      <c r="B59" s="124" t="s">
        <v>80</v>
      </c>
      <c r="C59" s="227" t="s">
        <v>81</v>
      </c>
      <c r="D59" s="228"/>
      <c r="E59" s="228"/>
      <c r="F59" s="134" t="s">
        <v>24</v>
      </c>
      <c r="G59" s="135"/>
      <c r="H59" s="135"/>
      <c r="I59" s="226">
        <f>' Pol'!G132</f>
        <v>0</v>
      </c>
      <c r="J59" s="226"/>
    </row>
    <row r="60" spans="1:10" ht="25.5" customHeight="1" x14ac:dyDescent="0.2">
      <c r="A60" s="122"/>
      <c r="B60" s="124" t="s">
        <v>82</v>
      </c>
      <c r="C60" s="227" t="s">
        <v>83</v>
      </c>
      <c r="D60" s="228"/>
      <c r="E60" s="228"/>
      <c r="F60" s="134" t="s">
        <v>24</v>
      </c>
      <c r="G60" s="135"/>
      <c r="H60" s="135"/>
      <c r="I60" s="226">
        <f>' Pol'!G160</f>
        <v>0</v>
      </c>
      <c r="J60" s="226"/>
    </row>
    <row r="61" spans="1:10" ht="25.5" customHeight="1" x14ac:dyDescent="0.2">
      <c r="A61" s="122"/>
      <c r="B61" s="124" t="s">
        <v>84</v>
      </c>
      <c r="C61" s="227" t="s">
        <v>85</v>
      </c>
      <c r="D61" s="228"/>
      <c r="E61" s="228"/>
      <c r="F61" s="134" t="s">
        <v>24</v>
      </c>
      <c r="G61" s="135"/>
      <c r="H61" s="135"/>
      <c r="I61" s="226">
        <f>' Pol'!G185</f>
        <v>0</v>
      </c>
      <c r="J61" s="226"/>
    </row>
    <row r="62" spans="1:10" ht="25.5" customHeight="1" x14ac:dyDescent="0.2">
      <c r="A62" s="122"/>
      <c r="B62" s="124" t="s">
        <v>86</v>
      </c>
      <c r="C62" s="227" t="s">
        <v>87</v>
      </c>
      <c r="D62" s="228"/>
      <c r="E62" s="228"/>
      <c r="F62" s="134" t="s">
        <v>24</v>
      </c>
      <c r="G62" s="135"/>
      <c r="H62" s="135"/>
      <c r="I62" s="226">
        <f>' Pol'!G192</f>
        <v>0</v>
      </c>
      <c r="J62" s="226"/>
    </row>
    <row r="63" spans="1:10" ht="25.5" customHeight="1" x14ac:dyDescent="0.2">
      <c r="A63" s="122"/>
      <c r="B63" s="124" t="s">
        <v>88</v>
      </c>
      <c r="C63" s="227" t="s">
        <v>89</v>
      </c>
      <c r="D63" s="228"/>
      <c r="E63" s="228"/>
      <c r="F63" s="134" t="s">
        <v>24</v>
      </c>
      <c r="G63" s="135"/>
      <c r="H63" s="135"/>
      <c r="I63" s="226">
        <f>' Pol'!G197</f>
        <v>0</v>
      </c>
      <c r="J63" s="226"/>
    </row>
    <row r="64" spans="1:10" ht="25.5" customHeight="1" x14ac:dyDescent="0.2">
      <c r="A64" s="122"/>
      <c r="B64" s="124" t="s">
        <v>90</v>
      </c>
      <c r="C64" s="227" t="s">
        <v>91</v>
      </c>
      <c r="D64" s="228"/>
      <c r="E64" s="228"/>
      <c r="F64" s="134" t="s">
        <v>25</v>
      </c>
      <c r="G64" s="135"/>
      <c r="H64" s="135"/>
      <c r="I64" s="226">
        <f>' Pol'!G200</f>
        <v>0</v>
      </c>
      <c r="J64" s="226"/>
    </row>
    <row r="65" spans="1:10" ht="25.5" customHeight="1" x14ac:dyDescent="0.2">
      <c r="A65" s="122"/>
      <c r="B65" s="131" t="s">
        <v>92</v>
      </c>
      <c r="C65" s="247" t="s">
        <v>26</v>
      </c>
      <c r="D65" s="248"/>
      <c r="E65" s="248"/>
      <c r="F65" s="136" t="s">
        <v>92</v>
      </c>
      <c r="G65" s="137"/>
      <c r="H65" s="137"/>
      <c r="I65" s="246">
        <f>' Pol'!G202</f>
        <v>0</v>
      </c>
      <c r="J65" s="246"/>
    </row>
    <row r="66" spans="1:10" ht="25.5" customHeight="1" x14ac:dyDescent="0.2">
      <c r="A66" s="123"/>
      <c r="B66" s="127" t="s">
        <v>1</v>
      </c>
      <c r="C66" s="127"/>
      <c r="D66" s="128"/>
      <c r="E66" s="128"/>
      <c r="F66" s="138"/>
      <c r="G66" s="139"/>
      <c r="H66" s="139"/>
      <c r="I66" s="249">
        <f>SUM(I47:I65)</f>
        <v>0</v>
      </c>
      <c r="J66" s="249"/>
    </row>
    <row r="67" spans="1:10" x14ac:dyDescent="0.2">
      <c r="F67" s="140"/>
      <c r="G67" s="96"/>
      <c r="H67" s="140"/>
      <c r="I67" s="96"/>
      <c r="J67" s="96"/>
    </row>
    <row r="68" spans="1:10" x14ac:dyDescent="0.2">
      <c r="F68" s="140"/>
      <c r="G68" s="96"/>
      <c r="H68" s="140"/>
      <c r="I68" s="96"/>
      <c r="J68" s="96"/>
    </row>
    <row r="69" spans="1:10" x14ac:dyDescent="0.2">
      <c r="F69" s="140"/>
      <c r="G69" s="96"/>
      <c r="H69" s="140"/>
      <c r="I69" s="96"/>
      <c r="J6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20"/>
  <sheetViews>
    <sheetView tabSelected="1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95</v>
      </c>
    </row>
    <row r="2" spans="1:60" ht="24.95" customHeight="1" x14ac:dyDescent="0.2">
      <c r="A2" s="145" t="s">
        <v>94</v>
      </c>
      <c r="B2" s="143"/>
      <c r="C2" s="267" t="s">
        <v>433</v>
      </c>
      <c r="D2" s="268"/>
      <c r="E2" s="268"/>
      <c r="F2" s="268"/>
      <c r="G2" s="269"/>
      <c r="AE2" t="s">
        <v>96</v>
      </c>
    </row>
    <row r="3" spans="1:60" ht="24.95" customHeight="1" x14ac:dyDescent="0.2">
      <c r="A3" s="146" t="s">
        <v>7</v>
      </c>
      <c r="B3" s="144"/>
      <c r="C3" s="270" t="s">
        <v>43</v>
      </c>
      <c r="D3" s="271"/>
      <c r="E3" s="271"/>
      <c r="F3" s="271"/>
      <c r="G3" s="272"/>
      <c r="AE3" t="s">
        <v>97</v>
      </c>
    </row>
    <row r="4" spans="1:60" ht="24.95" hidden="1" customHeight="1" x14ac:dyDescent="0.2">
      <c r="A4" s="146" t="s">
        <v>8</v>
      </c>
      <c r="B4" s="144"/>
      <c r="C4" s="270"/>
      <c r="D4" s="271"/>
      <c r="E4" s="271"/>
      <c r="F4" s="271"/>
      <c r="G4" s="272"/>
      <c r="AE4" t="s">
        <v>98</v>
      </c>
    </row>
    <row r="5" spans="1:60" hidden="1" x14ac:dyDescent="0.2">
      <c r="A5" s="147" t="s">
        <v>99</v>
      </c>
      <c r="B5" s="148"/>
      <c r="C5" s="149"/>
      <c r="D5" s="150"/>
      <c r="E5" s="150"/>
      <c r="F5" s="150"/>
      <c r="G5" s="151"/>
      <c r="AE5" t="s">
        <v>100</v>
      </c>
    </row>
    <row r="7" spans="1:60" ht="38.25" x14ac:dyDescent="0.2">
      <c r="A7" s="156" t="s">
        <v>101</v>
      </c>
      <c r="B7" s="157" t="s">
        <v>102</v>
      </c>
      <c r="C7" s="157" t="s">
        <v>103</v>
      </c>
      <c r="D7" s="156" t="s">
        <v>104</v>
      </c>
      <c r="E7" s="156" t="s">
        <v>105</v>
      </c>
      <c r="F7" s="152" t="s">
        <v>106</v>
      </c>
      <c r="G7" s="175" t="s">
        <v>28</v>
      </c>
      <c r="H7" s="176" t="s">
        <v>29</v>
      </c>
      <c r="I7" s="176" t="s">
        <v>107</v>
      </c>
      <c r="J7" s="176" t="s">
        <v>30</v>
      </c>
      <c r="K7" s="176" t="s">
        <v>108</v>
      </c>
      <c r="L7" s="176" t="s">
        <v>109</v>
      </c>
      <c r="M7" s="176" t="s">
        <v>110</v>
      </c>
      <c r="N7" s="176" t="s">
        <v>111</v>
      </c>
      <c r="O7" s="176" t="s">
        <v>112</v>
      </c>
      <c r="P7" s="176" t="s">
        <v>113</v>
      </c>
      <c r="Q7" s="176" t="s">
        <v>114</v>
      </c>
      <c r="R7" s="176" t="s">
        <v>115</v>
      </c>
      <c r="S7" s="176" t="s">
        <v>116</v>
      </c>
      <c r="T7" s="176" t="s">
        <v>117</v>
      </c>
      <c r="U7" s="159" t="s">
        <v>118</v>
      </c>
    </row>
    <row r="8" spans="1:60" x14ac:dyDescent="0.2">
      <c r="A8" s="177" t="s">
        <v>119</v>
      </c>
      <c r="B8" s="178" t="s">
        <v>56</v>
      </c>
      <c r="C8" s="179" t="s">
        <v>57</v>
      </c>
      <c r="D8" s="180"/>
      <c r="E8" s="181"/>
      <c r="F8" s="182"/>
      <c r="G8" s="182">
        <f>SUMIF(AE9:AE12,"&lt;&gt;NOR",G9:G12)</f>
        <v>0</v>
      </c>
      <c r="H8" s="182"/>
      <c r="I8" s="182">
        <f>SUM(I9:I12)</f>
        <v>0</v>
      </c>
      <c r="J8" s="182"/>
      <c r="K8" s="182">
        <f>SUM(K9:K12)</f>
        <v>0</v>
      </c>
      <c r="L8" s="182"/>
      <c r="M8" s="182">
        <f>SUM(M9:M12)</f>
        <v>0</v>
      </c>
      <c r="N8" s="158"/>
      <c r="O8" s="158">
        <f>SUM(O9:O12)</f>
        <v>7.4929999999999997E-2</v>
      </c>
      <c r="P8" s="158"/>
      <c r="Q8" s="158">
        <f>SUM(Q9:Q12)</f>
        <v>0</v>
      </c>
      <c r="R8" s="158"/>
      <c r="S8" s="158"/>
      <c r="T8" s="177"/>
      <c r="U8" s="158">
        <f>SUM(U9:U12)</f>
        <v>10.210000000000001</v>
      </c>
      <c r="AE8" t="s">
        <v>120</v>
      </c>
    </row>
    <row r="9" spans="1:60" ht="22.5" outlineLevel="1" x14ac:dyDescent="0.2">
      <c r="A9" s="154">
        <v>1</v>
      </c>
      <c r="B9" s="160" t="s">
        <v>121</v>
      </c>
      <c r="C9" s="195" t="s">
        <v>122</v>
      </c>
      <c r="D9" s="162" t="s">
        <v>123</v>
      </c>
      <c r="E9" s="169">
        <v>41.86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1.7899999999999999E-3</v>
      </c>
      <c r="O9" s="163">
        <f>ROUND(E9*N9,5)</f>
        <v>7.4929999999999997E-2</v>
      </c>
      <c r="P9" s="163">
        <v>0</v>
      </c>
      <c r="Q9" s="163">
        <f>ROUND(E9*P9,5)</f>
        <v>0</v>
      </c>
      <c r="R9" s="163"/>
      <c r="S9" s="163"/>
      <c r="T9" s="164">
        <v>0.24399999999999999</v>
      </c>
      <c r="U9" s="163">
        <f>ROUND(E9*T9,2)</f>
        <v>10.210000000000001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124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6" t="s">
        <v>125</v>
      </c>
      <c r="D10" s="165"/>
      <c r="E10" s="170">
        <v>15.87</v>
      </c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126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6" t="s">
        <v>127</v>
      </c>
      <c r="D11" s="165"/>
      <c r="E11" s="170">
        <v>17.350000000000001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126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196" t="s">
        <v>128</v>
      </c>
      <c r="D12" s="165"/>
      <c r="E12" s="170">
        <v>8.64</v>
      </c>
      <c r="F12" s="173"/>
      <c r="G12" s="173"/>
      <c r="H12" s="173"/>
      <c r="I12" s="173"/>
      <c r="J12" s="173"/>
      <c r="K12" s="173"/>
      <c r="L12" s="173"/>
      <c r="M12" s="173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126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55" t="s">
        <v>119</v>
      </c>
      <c r="B13" s="161" t="s">
        <v>58</v>
      </c>
      <c r="C13" s="197" t="s">
        <v>59</v>
      </c>
      <c r="D13" s="166"/>
      <c r="E13" s="171"/>
      <c r="F13" s="174"/>
      <c r="G13" s="174">
        <f>SUMIF(AE14:AE15,"&lt;&gt;NOR",G14:G15)</f>
        <v>0</v>
      </c>
      <c r="H13" s="174"/>
      <c r="I13" s="174">
        <f>SUM(I14:I15)</f>
        <v>0</v>
      </c>
      <c r="J13" s="174"/>
      <c r="K13" s="174">
        <f>SUM(K14:K15)</f>
        <v>0</v>
      </c>
      <c r="L13" s="174"/>
      <c r="M13" s="174">
        <f>SUM(M14:M15)</f>
        <v>0</v>
      </c>
      <c r="N13" s="167"/>
      <c r="O13" s="167">
        <f>SUM(O14:O15)</f>
        <v>0.39123999999999998</v>
      </c>
      <c r="P13" s="167"/>
      <c r="Q13" s="167">
        <f>SUM(Q14:Q15)</f>
        <v>0</v>
      </c>
      <c r="R13" s="167"/>
      <c r="S13" s="167"/>
      <c r="T13" s="168"/>
      <c r="U13" s="167">
        <f>SUM(U14:U15)</f>
        <v>8.58</v>
      </c>
      <c r="AE13" t="s">
        <v>120</v>
      </c>
    </row>
    <row r="14" spans="1:60" outlineLevel="1" x14ac:dyDescent="0.2">
      <c r="A14" s="154">
        <v>2</v>
      </c>
      <c r="B14" s="160" t="s">
        <v>129</v>
      </c>
      <c r="C14" s="195" t="s">
        <v>130</v>
      </c>
      <c r="D14" s="162" t="s">
        <v>123</v>
      </c>
      <c r="E14" s="169">
        <v>7.2869999999999999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63">
        <v>5.3690000000000002E-2</v>
      </c>
      <c r="O14" s="163">
        <f>ROUND(E14*N14,5)</f>
        <v>0.39123999999999998</v>
      </c>
      <c r="P14" s="163">
        <v>0</v>
      </c>
      <c r="Q14" s="163">
        <f>ROUND(E14*P14,5)</f>
        <v>0</v>
      </c>
      <c r="R14" s="163"/>
      <c r="S14" s="163"/>
      <c r="T14" s="164">
        <v>1.17717</v>
      </c>
      <c r="U14" s="163">
        <f>ROUND(E14*T14,2)</f>
        <v>8.58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124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/>
      <c r="B15" s="160"/>
      <c r="C15" s="196" t="s">
        <v>131</v>
      </c>
      <c r="D15" s="165"/>
      <c r="E15" s="170">
        <v>7.2869999999999999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126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55" t="s">
        <v>119</v>
      </c>
      <c r="B16" s="161" t="s">
        <v>60</v>
      </c>
      <c r="C16" s="197" t="s">
        <v>61</v>
      </c>
      <c r="D16" s="166"/>
      <c r="E16" s="171"/>
      <c r="F16" s="174"/>
      <c r="G16" s="174">
        <f>SUMIF(AE17:AE74,"&lt;&gt;NOR",G17:G74)</f>
        <v>0</v>
      </c>
      <c r="H16" s="174"/>
      <c r="I16" s="174">
        <f>SUM(I17:I74)</f>
        <v>0</v>
      </c>
      <c r="J16" s="174"/>
      <c r="K16" s="174">
        <f>SUM(K17:K74)</f>
        <v>0</v>
      </c>
      <c r="L16" s="174"/>
      <c r="M16" s="174">
        <f>SUM(M17:M74)</f>
        <v>0</v>
      </c>
      <c r="N16" s="167"/>
      <c r="O16" s="167">
        <f>SUM(O17:O74)</f>
        <v>17.348539999999996</v>
      </c>
      <c r="P16" s="167"/>
      <c r="Q16" s="167">
        <f>SUM(Q17:Q74)</f>
        <v>0</v>
      </c>
      <c r="R16" s="167"/>
      <c r="S16" s="167"/>
      <c r="T16" s="168"/>
      <c r="U16" s="167">
        <f>SUM(U17:U74)</f>
        <v>948.3900000000001</v>
      </c>
      <c r="AE16" t="s">
        <v>120</v>
      </c>
    </row>
    <row r="17" spans="1:60" outlineLevel="1" x14ac:dyDescent="0.2">
      <c r="A17" s="154">
        <v>3</v>
      </c>
      <c r="B17" s="160" t="s">
        <v>132</v>
      </c>
      <c r="C17" s="195" t="s">
        <v>133</v>
      </c>
      <c r="D17" s="162" t="s">
        <v>123</v>
      </c>
      <c r="E17" s="169">
        <v>527.26400000000001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15</v>
      </c>
      <c r="M17" s="173">
        <f>G17*(1+L17/100)</f>
        <v>0</v>
      </c>
      <c r="N17" s="163">
        <v>2.0000000000000002E-5</v>
      </c>
      <c r="O17" s="163">
        <f>ROUND(E17*N17,5)</f>
        <v>1.055E-2</v>
      </c>
      <c r="P17" s="163">
        <v>0</v>
      </c>
      <c r="Q17" s="163">
        <f>ROUND(E17*P17,5)</f>
        <v>0</v>
      </c>
      <c r="R17" s="163"/>
      <c r="S17" s="163"/>
      <c r="T17" s="164">
        <v>0.11</v>
      </c>
      <c r="U17" s="163">
        <f>ROUND(E17*T17,2)</f>
        <v>58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124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6" t="s">
        <v>134</v>
      </c>
      <c r="D18" s="165"/>
      <c r="E18" s="170">
        <v>565.64</v>
      </c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126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135</v>
      </c>
      <c r="D19" s="165"/>
      <c r="E19" s="170">
        <v>24.54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126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6" t="s">
        <v>136</v>
      </c>
      <c r="D20" s="165"/>
      <c r="E20" s="170">
        <v>15.87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126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6" t="s">
        <v>137</v>
      </c>
      <c r="D21" s="165"/>
      <c r="E21" s="170">
        <v>-173.21</v>
      </c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126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196" t="s">
        <v>138</v>
      </c>
      <c r="D22" s="165"/>
      <c r="E22" s="170">
        <v>32.82</v>
      </c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126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139</v>
      </c>
      <c r="D23" s="165"/>
      <c r="E23" s="170">
        <v>29.38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126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6" t="s">
        <v>140</v>
      </c>
      <c r="D24" s="165"/>
      <c r="E24" s="170">
        <v>32.223999999999997</v>
      </c>
      <c r="F24" s="173"/>
      <c r="G24" s="173"/>
      <c r="H24" s="173"/>
      <c r="I24" s="173"/>
      <c r="J24" s="173"/>
      <c r="K24" s="173"/>
      <c r="L24" s="173"/>
      <c r="M24" s="173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126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54">
        <v>4</v>
      </c>
      <c r="B25" s="160" t="s">
        <v>141</v>
      </c>
      <c r="C25" s="195" t="s">
        <v>142</v>
      </c>
      <c r="D25" s="162" t="s">
        <v>123</v>
      </c>
      <c r="E25" s="169">
        <v>57.75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15</v>
      </c>
      <c r="M25" s="173">
        <f>G25*(1+L25/100)</f>
        <v>0</v>
      </c>
      <c r="N25" s="163">
        <v>3.6099999999999999E-3</v>
      </c>
      <c r="O25" s="163">
        <f>ROUND(E25*N25,5)</f>
        <v>0.20848</v>
      </c>
      <c r="P25" s="163">
        <v>0</v>
      </c>
      <c r="Q25" s="163">
        <f>ROUND(E25*P25,5)</f>
        <v>0</v>
      </c>
      <c r="R25" s="163"/>
      <c r="S25" s="163"/>
      <c r="T25" s="164">
        <v>0.36199999999999999</v>
      </c>
      <c r="U25" s="163">
        <f>ROUND(E25*T25,2)</f>
        <v>20.91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124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0"/>
      <c r="C26" s="196" t="s">
        <v>143</v>
      </c>
      <c r="D26" s="165"/>
      <c r="E26" s="170">
        <v>24.54</v>
      </c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126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0"/>
      <c r="C27" s="196" t="s">
        <v>125</v>
      </c>
      <c r="D27" s="165"/>
      <c r="E27" s="170">
        <v>15.87</v>
      </c>
      <c r="F27" s="173"/>
      <c r="G27" s="173"/>
      <c r="H27" s="173"/>
      <c r="I27" s="173"/>
      <c r="J27" s="173"/>
      <c r="K27" s="173"/>
      <c r="L27" s="173"/>
      <c r="M27" s="173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126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6" t="s">
        <v>144</v>
      </c>
      <c r="D28" s="165"/>
      <c r="E28" s="170">
        <v>17.34</v>
      </c>
      <c r="F28" s="173"/>
      <c r="G28" s="173"/>
      <c r="H28" s="173"/>
      <c r="I28" s="173"/>
      <c r="J28" s="173"/>
      <c r="K28" s="173"/>
      <c r="L28" s="173"/>
      <c r="M28" s="173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126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5</v>
      </c>
      <c r="B29" s="160" t="s">
        <v>145</v>
      </c>
      <c r="C29" s="195" t="s">
        <v>146</v>
      </c>
      <c r="D29" s="162" t="s">
        <v>123</v>
      </c>
      <c r="E29" s="169">
        <v>382.79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15</v>
      </c>
      <c r="M29" s="173">
        <f>G29*(1+L29/100)</f>
        <v>0</v>
      </c>
      <c r="N29" s="163">
        <v>3.884E-2</v>
      </c>
      <c r="O29" s="163">
        <f>ROUND(E29*N29,5)</f>
        <v>14.867559999999999</v>
      </c>
      <c r="P29" s="163">
        <v>0</v>
      </c>
      <c r="Q29" s="163">
        <f>ROUND(E29*P29,5)</f>
        <v>0</v>
      </c>
      <c r="R29" s="163"/>
      <c r="S29" s="163"/>
      <c r="T29" s="164">
        <v>1.4157999999999999</v>
      </c>
      <c r="U29" s="163">
        <f>ROUND(E29*T29,2)</f>
        <v>541.95000000000005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124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6" t="s">
        <v>147</v>
      </c>
      <c r="D30" s="165"/>
      <c r="E30" s="170">
        <v>565.64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126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6" t="s">
        <v>148</v>
      </c>
      <c r="D31" s="165"/>
      <c r="E31" s="170">
        <v>-174.21</v>
      </c>
      <c r="F31" s="173"/>
      <c r="G31" s="173"/>
      <c r="H31" s="173"/>
      <c r="I31" s="173"/>
      <c r="J31" s="173"/>
      <c r="K31" s="173"/>
      <c r="L31" s="173"/>
      <c r="M31" s="173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126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6" t="s">
        <v>149</v>
      </c>
      <c r="D32" s="165"/>
      <c r="E32" s="170">
        <v>-8.64</v>
      </c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126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6</v>
      </c>
      <c r="B33" s="160" t="s">
        <v>150</v>
      </c>
      <c r="C33" s="195" t="s">
        <v>151</v>
      </c>
      <c r="D33" s="162" t="s">
        <v>123</v>
      </c>
      <c r="E33" s="169">
        <v>382.79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63">
        <v>1E-4</v>
      </c>
      <c r="O33" s="163">
        <f>ROUND(E33*N33,5)</f>
        <v>3.8280000000000002E-2</v>
      </c>
      <c r="P33" s="163">
        <v>0</v>
      </c>
      <c r="Q33" s="163">
        <f>ROUND(E33*P33,5)</f>
        <v>0</v>
      </c>
      <c r="R33" s="163"/>
      <c r="S33" s="163"/>
      <c r="T33" s="164">
        <v>1.0999999999999999E-2</v>
      </c>
      <c r="U33" s="163">
        <f>ROUND(E33*T33,2)</f>
        <v>4.21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124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7</v>
      </c>
      <c r="B34" s="160" t="s">
        <v>152</v>
      </c>
      <c r="C34" s="195" t="s">
        <v>153</v>
      </c>
      <c r="D34" s="162" t="s">
        <v>123</v>
      </c>
      <c r="E34" s="169">
        <v>64.44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15</v>
      </c>
      <c r="M34" s="173">
        <f>G34*(1+L34/100)</f>
        <v>0</v>
      </c>
      <c r="N34" s="163">
        <v>1.7649999999999999E-2</v>
      </c>
      <c r="O34" s="163">
        <f>ROUND(E34*N34,5)</f>
        <v>1.13737</v>
      </c>
      <c r="P34" s="163">
        <v>0</v>
      </c>
      <c r="Q34" s="163">
        <f>ROUND(E34*P34,5)</f>
        <v>0</v>
      </c>
      <c r="R34" s="163"/>
      <c r="S34" s="163"/>
      <c r="T34" s="164">
        <v>2.992</v>
      </c>
      <c r="U34" s="163">
        <f>ROUND(E34*T34,2)</f>
        <v>192.8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124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154</v>
      </c>
      <c r="D35" s="165"/>
      <c r="E35" s="170">
        <v>26.83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126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6" t="s">
        <v>155</v>
      </c>
      <c r="D36" s="165"/>
      <c r="E36" s="170">
        <v>5.99</v>
      </c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126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0"/>
      <c r="C37" s="196" t="s">
        <v>156</v>
      </c>
      <c r="D37" s="165"/>
      <c r="E37" s="170">
        <v>26.44</v>
      </c>
      <c r="F37" s="173"/>
      <c r="G37" s="173"/>
      <c r="H37" s="173"/>
      <c r="I37" s="173"/>
      <c r="J37" s="173"/>
      <c r="K37" s="173"/>
      <c r="L37" s="173"/>
      <c r="M37" s="173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126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6" t="s">
        <v>157</v>
      </c>
      <c r="D38" s="165"/>
      <c r="E38" s="170">
        <v>2.94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126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6" t="s">
        <v>158</v>
      </c>
      <c r="D39" s="165"/>
      <c r="E39" s="170">
        <v>2.2400000000000002</v>
      </c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126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8</v>
      </c>
      <c r="B40" s="160" t="s">
        <v>159</v>
      </c>
      <c r="C40" s="195" t="s">
        <v>160</v>
      </c>
      <c r="D40" s="162" t="s">
        <v>123</v>
      </c>
      <c r="E40" s="169">
        <v>25.44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15</v>
      </c>
      <c r="M40" s="173">
        <f>G40*(1+L40/100)</f>
        <v>0</v>
      </c>
      <c r="N40" s="163">
        <v>2.588E-2</v>
      </c>
      <c r="O40" s="163">
        <f>ROUND(E40*N40,5)</f>
        <v>0.65839000000000003</v>
      </c>
      <c r="P40" s="163">
        <v>0</v>
      </c>
      <c r="Q40" s="163">
        <f>ROUND(E40*P40,5)</f>
        <v>0</v>
      </c>
      <c r="R40" s="163"/>
      <c r="S40" s="163"/>
      <c r="T40" s="164">
        <v>1.4157999999999999</v>
      </c>
      <c r="U40" s="163">
        <f>ROUND(E40*T40,2)</f>
        <v>36.020000000000003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124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196" t="s">
        <v>161</v>
      </c>
      <c r="D41" s="165"/>
      <c r="E41" s="170">
        <v>25.44</v>
      </c>
      <c r="F41" s="173"/>
      <c r="G41" s="173"/>
      <c r="H41" s="173"/>
      <c r="I41" s="173"/>
      <c r="J41" s="173"/>
      <c r="K41" s="173"/>
      <c r="L41" s="173"/>
      <c r="M41" s="173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126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54">
        <v>9</v>
      </c>
      <c r="B42" s="160" t="s">
        <v>162</v>
      </c>
      <c r="C42" s="195" t="s">
        <v>163</v>
      </c>
      <c r="D42" s="162" t="s">
        <v>123</v>
      </c>
      <c r="E42" s="169">
        <v>8.64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15</v>
      </c>
      <c r="M42" s="173">
        <f>G42*(1+L42/100)</f>
        <v>0</v>
      </c>
      <c r="N42" s="163">
        <v>1.1809999999999999E-2</v>
      </c>
      <c r="O42" s="163">
        <f>ROUND(E42*N42,5)</f>
        <v>0.10204000000000001</v>
      </c>
      <c r="P42" s="163">
        <v>0</v>
      </c>
      <c r="Q42" s="163">
        <f>ROUND(E42*P42,5)</f>
        <v>0</v>
      </c>
      <c r="R42" s="163"/>
      <c r="S42" s="163"/>
      <c r="T42" s="164">
        <v>0.85699999999999998</v>
      </c>
      <c r="U42" s="163">
        <f>ROUND(E42*T42,2)</f>
        <v>7.4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124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6" t="s">
        <v>164</v>
      </c>
      <c r="D43" s="165"/>
      <c r="E43" s="170">
        <v>8.64</v>
      </c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126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10</v>
      </c>
      <c r="B44" s="160" t="s">
        <v>165</v>
      </c>
      <c r="C44" s="195" t="s">
        <v>166</v>
      </c>
      <c r="D44" s="162" t="s">
        <v>123</v>
      </c>
      <c r="E44" s="169">
        <v>166.48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63">
        <v>4.0000000000000003E-5</v>
      </c>
      <c r="O44" s="163">
        <f>ROUND(E44*N44,5)</f>
        <v>6.6600000000000001E-3</v>
      </c>
      <c r="P44" s="163">
        <v>0</v>
      </c>
      <c r="Q44" s="163">
        <f>ROUND(E44*P44,5)</f>
        <v>0</v>
      </c>
      <c r="R44" s="163"/>
      <c r="S44" s="163"/>
      <c r="T44" s="164">
        <v>7.8E-2</v>
      </c>
      <c r="U44" s="163">
        <f>ROUND(E44*T44,2)</f>
        <v>12.99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124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6" t="s">
        <v>167</v>
      </c>
      <c r="D45" s="165"/>
      <c r="E45" s="170">
        <v>166.48</v>
      </c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126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11</v>
      </c>
      <c r="B46" s="160" t="s">
        <v>168</v>
      </c>
      <c r="C46" s="195" t="s">
        <v>169</v>
      </c>
      <c r="D46" s="162" t="s">
        <v>170</v>
      </c>
      <c r="E46" s="169">
        <v>15.12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15</v>
      </c>
      <c r="M46" s="173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0.16</v>
      </c>
      <c r="U46" s="163">
        <f>ROUND(E46*T46,2)</f>
        <v>2.42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124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12</v>
      </c>
      <c r="B47" s="160" t="s">
        <v>171</v>
      </c>
      <c r="C47" s="195" t="s">
        <v>172</v>
      </c>
      <c r="D47" s="162" t="s">
        <v>170</v>
      </c>
      <c r="E47" s="169">
        <v>16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1.1E-4</v>
      </c>
      <c r="O47" s="163">
        <f>ROUND(E47*N47,5)</f>
        <v>1.7600000000000001E-3</v>
      </c>
      <c r="P47" s="163">
        <v>0</v>
      </c>
      <c r="Q47" s="163">
        <f>ROUND(E47*P47,5)</f>
        <v>0</v>
      </c>
      <c r="R47" s="163"/>
      <c r="S47" s="163"/>
      <c r="T47" s="164">
        <v>0</v>
      </c>
      <c r="U47" s="163">
        <f>ROUND(E47*T47,2)</f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173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13</v>
      </c>
      <c r="B48" s="160" t="s">
        <v>174</v>
      </c>
      <c r="C48" s="195" t="s">
        <v>175</v>
      </c>
      <c r="D48" s="162" t="s">
        <v>170</v>
      </c>
      <c r="E48" s="169">
        <v>28.59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15</v>
      </c>
      <c r="M48" s="173">
        <f>G48*(1+L48/100)</f>
        <v>0</v>
      </c>
      <c r="N48" s="163">
        <v>3.0000000000000001E-5</v>
      </c>
      <c r="O48" s="163">
        <f>ROUND(E48*N48,5)</f>
        <v>8.5999999999999998E-4</v>
      </c>
      <c r="P48" s="163">
        <v>0</v>
      </c>
      <c r="Q48" s="163">
        <f>ROUND(E48*P48,5)</f>
        <v>0</v>
      </c>
      <c r="R48" s="163"/>
      <c r="S48" s="163"/>
      <c r="T48" s="164">
        <v>0.21360000000000001</v>
      </c>
      <c r="U48" s="163">
        <f>ROUND(E48*T48,2)</f>
        <v>6.11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124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6" t="s">
        <v>176</v>
      </c>
      <c r="D49" s="165"/>
      <c r="E49" s="170">
        <v>28.59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126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14</v>
      </c>
      <c r="B50" s="160" t="s">
        <v>177</v>
      </c>
      <c r="C50" s="195" t="s">
        <v>178</v>
      </c>
      <c r="D50" s="162" t="s">
        <v>179</v>
      </c>
      <c r="E50" s="169">
        <v>15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63">
        <v>7.2000000000000005E-4</v>
      </c>
      <c r="O50" s="163">
        <f>ROUND(E50*N50,5)</f>
        <v>1.0800000000000001E-2</v>
      </c>
      <c r="P50" s="163">
        <v>0</v>
      </c>
      <c r="Q50" s="163">
        <f>ROUND(E50*P50,5)</f>
        <v>0</v>
      </c>
      <c r="R50" s="163"/>
      <c r="S50" s="163"/>
      <c r="T50" s="164">
        <v>0</v>
      </c>
      <c r="U50" s="163">
        <f>ROUND(E50*T50,2)</f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173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15</v>
      </c>
      <c r="B51" s="160" t="s">
        <v>180</v>
      </c>
      <c r="C51" s="195" t="s">
        <v>181</v>
      </c>
      <c r="D51" s="162" t="s">
        <v>170</v>
      </c>
      <c r="E51" s="169">
        <v>103.81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63">
        <v>2.0000000000000002E-5</v>
      </c>
      <c r="O51" s="163">
        <f>ROUND(E51*N51,5)</f>
        <v>2.0799999999999998E-3</v>
      </c>
      <c r="P51" s="163">
        <v>0</v>
      </c>
      <c r="Q51" s="163">
        <f>ROUND(E51*P51,5)</f>
        <v>0</v>
      </c>
      <c r="R51" s="163"/>
      <c r="S51" s="163"/>
      <c r="T51" s="164">
        <v>0.16</v>
      </c>
      <c r="U51" s="163">
        <f>ROUND(E51*T51,2)</f>
        <v>16.61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124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6" t="s">
        <v>182</v>
      </c>
      <c r="D52" s="165"/>
      <c r="E52" s="170">
        <v>94.42</v>
      </c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126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6" t="s">
        <v>183</v>
      </c>
      <c r="D53" s="165"/>
      <c r="E53" s="170">
        <v>5.87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126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196" t="s">
        <v>184</v>
      </c>
      <c r="D54" s="165"/>
      <c r="E54" s="170">
        <v>3.52</v>
      </c>
      <c r="F54" s="173"/>
      <c r="G54" s="173"/>
      <c r="H54" s="173"/>
      <c r="I54" s="173"/>
      <c r="J54" s="173"/>
      <c r="K54" s="173"/>
      <c r="L54" s="173"/>
      <c r="M54" s="173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126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16</v>
      </c>
      <c r="B55" s="160" t="s">
        <v>185</v>
      </c>
      <c r="C55" s="195" t="s">
        <v>186</v>
      </c>
      <c r="D55" s="162" t="s">
        <v>170</v>
      </c>
      <c r="E55" s="169">
        <v>83.8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0.1</v>
      </c>
      <c r="U55" s="163">
        <f>ROUND(E55*T55,2)</f>
        <v>8.3800000000000008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124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6" t="s">
        <v>187</v>
      </c>
      <c r="D56" s="165"/>
      <c r="E56" s="170">
        <v>82.2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126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6" t="s">
        <v>188</v>
      </c>
      <c r="D57" s="165"/>
      <c r="E57" s="170">
        <v>1.6</v>
      </c>
      <c r="F57" s="173"/>
      <c r="G57" s="173"/>
      <c r="H57" s="173"/>
      <c r="I57" s="173"/>
      <c r="J57" s="173"/>
      <c r="K57" s="173"/>
      <c r="L57" s="173"/>
      <c r="M57" s="173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126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17</v>
      </c>
      <c r="B58" s="160" t="s">
        <v>189</v>
      </c>
      <c r="C58" s="195" t="s">
        <v>190</v>
      </c>
      <c r="D58" s="162" t="s">
        <v>170</v>
      </c>
      <c r="E58" s="169">
        <v>84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15</v>
      </c>
      <c r="M58" s="173">
        <f>G58*(1+L58/100)</f>
        <v>0</v>
      </c>
      <c r="N58" s="163">
        <v>9.0000000000000006E-5</v>
      </c>
      <c r="O58" s="163">
        <f>ROUND(E58*N58,5)</f>
        <v>7.5599999999999999E-3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173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18</v>
      </c>
      <c r="B59" s="160" t="s">
        <v>191</v>
      </c>
      <c r="C59" s="195" t="s">
        <v>192</v>
      </c>
      <c r="D59" s="162" t="s">
        <v>170</v>
      </c>
      <c r="E59" s="169">
        <v>238.74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15</v>
      </c>
      <c r="M59" s="173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0.1</v>
      </c>
      <c r="U59" s="163">
        <f>ROUND(E59*T59,2)</f>
        <v>23.87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124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0"/>
      <c r="C60" s="196" t="s">
        <v>193</v>
      </c>
      <c r="D60" s="165"/>
      <c r="E60" s="170">
        <v>149.04</v>
      </c>
      <c r="F60" s="173"/>
      <c r="G60" s="173"/>
      <c r="H60" s="173"/>
      <c r="I60" s="173"/>
      <c r="J60" s="173"/>
      <c r="K60" s="173"/>
      <c r="L60" s="173"/>
      <c r="M60" s="173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126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196" t="s">
        <v>194</v>
      </c>
      <c r="D61" s="165"/>
      <c r="E61" s="170">
        <v>18.38</v>
      </c>
      <c r="F61" s="173"/>
      <c r="G61" s="173"/>
      <c r="H61" s="173"/>
      <c r="I61" s="173"/>
      <c r="J61" s="173"/>
      <c r="K61" s="173"/>
      <c r="L61" s="173"/>
      <c r="M61" s="173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126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196" t="s">
        <v>195</v>
      </c>
      <c r="D62" s="165"/>
      <c r="E62" s="170">
        <v>61.6</v>
      </c>
      <c r="F62" s="173"/>
      <c r="G62" s="173"/>
      <c r="H62" s="173"/>
      <c r="I62" s="173"/>
      <c r="J62" s="173"/>
      <c r="K62" s="173"/>
      <c r="L62" s="173"/>
      <c r="M62" s="173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126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6" t="s">
        <v>196</v>
      </c>
      <c r="D63" s="165"/>
      <c r="E63" s="170">
        <v>6.2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126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6" t="s">
        <v>184</v>
      </c>
      <c r="D64" s="165"/>
      <c r="E64" s="170">
        <v>3.52</v>
      </c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126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54">
        <v>19</v>
      </c>
      <c r="B65" s="160" t="s">
        <v>197</v>
      </c>
      <c r="C65" s="195" t="s">
        <v>198</v>
      </c>
      <c r="D65" s="162" t="s">
        <v>170</v>
      </c>
      <c r="E65" s="169">
        <v>250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1E-4</v>
      </c>
      <c r="O65" s="163">
        <f>ROUND(E65*N65,5)</f>
        <v>2.5000000000000001E-2</v>
      </c>
      <c r="P65" s="163">
        <v>0</v>
      </c>
      <c r="Q65" s="163">
        <f>ROUND(E65*P65,5)</f>
        <v>0</v>
      </c>
      <c r="R65" s="163"/>
      <c r="S65" s="163"/>
      <c r="T65" s="164">
        <v>0</v>
      </c>
      <c r="U65" s="163">
        <f>ROUND(E65*T65,2)</f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173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20</v>
      </c>
      <c r="B66" s="160" t="s">
        <v>199</v>
      </c>
      <c r="C66" s="195" t="s">
        <v>200</v>
      </c>
      <c r="D66" s="162" t="s">
        <v>170</v>
      </c>
      <c r="E66" s="169">
        <v>261.31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15</v>
      </c>
      <c r="M66" s="173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0.05</v>
      </c>
      <c r="U66" s="163">
        <f>ROUND(E66*T66,2)</f>
        <v>13.07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124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0"/>
      <c r="C67" s="196" t="s">
        <v>201</v>
      </c>
      <c r="D67" s="165"/>
      <c r="E67" s="170">
        <v>161.02000000000001</v>
      </c>
      <c r="F67" s="173"/>
      <c r="G67" s="173"/>
      <c r="H67" s="173"/>
      <c r="I67" s="173"/>
      <c r="J67" s="173"/>
      <c r="K67" s="173"/>
      <c r="L67" s="173"/>
      <c r="M67" s="173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126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6" t="s">
        <v>202</v>
      </c>
      <c r="D68" s="165"/>
      <c r="E68" s="170">
        <v>100.29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126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54">
        <v>21</v>
      </c>
      <c r="B69" s="160" t="s">
        <v>203</v>
      </c>
      <c r="C69" s="195" t="s">
        <v>204</v>
      </c>
      <c r="D69" s="162" t="s">
        <v>179</v>
      </c>
      <c r="E69" s="169">
        <v>119.76708333333301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15</v>
      </c>
      <c r="M69" s="173">
        <f>G69*(1+L69/100)</f>
        <v>0</v>
      </c>
      <c r="N69" s="163">
        <v>2.9E-4</v>
      </c>
      <c r="O69" s="163">
        <f>ROUND(E69*N69,5)</f>
        <v>3.4729999999999997E-2</v>
      </c>
      <c r="P69" s="163">
        <v>0</v>
      </c>
      <c r="Q69" s="163">
        <f>ROUND(E69*P69,5)</f>
        <v>0</v>
      </c>
      <c r="R69" s="163"/>
      <c r="S69" s="163"/>
      <c r="T69" s="164">
        <v>0</v>
      </c>
      <c r="U69" s="163">
        <f>ROUND(E69*T69,2)</f>
        <v>0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173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0"/>
      <c r="C70" s="196" t="s">
        <v>205</v>
      </c>
      <c r="D70" s="165"/>
      <c r="E70" s="170">
        <v>119.76708333333301</v>
      </c>
      <c r="F70" s="173"/>
      <c r="G70" s="173"/>
      <c r="H70" s="173"/>
      <c r="I70" s="173"/>
      <c r="J70" s="173"/>
      <c r="K70" s="173"/>
      <c r="L70" s="173"/>
      <c r="M70" s="173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126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>
        <v>22</v>
      </c>
      <c r="B71" s="160" t="s">
        <v>206</v>
      </c>
      <c r="C71" s="195" t="s">
        <v>207</v>
      </c>
      <c r="D71" s="162" t="s">
        <v>208</v>
      </c>
      <c r="E71" s="169">
        <v>2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15</v>
      </c>
      <c r="M71" s="173">
        <f>G71*(1+L71/100)</f>
        <v>0</v>
      </c>
      <c r="N71" s="163">
        <v>0</v>
      </c>
      <c r="O71" s="163">
        <f>ROUND(E71*N71,5)</f>
        <v>0</v>
      </c>
      <c r="P71" s="163">
        <v>0</v>
      </c>
      <c r="Q71" s="163">
        <f>ROUND(E71*P71,5)</f>
        <v>0</v>
      </c>
      <c r="R71" s="163"/>
      <c r="S71" s="163"/>
      <c r="T71" s="164">
        <v>0</v>
      </c>
      <c r="U71" s="163">
        <f>ROUND(E71*T71,2)</f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124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6" t="s">
        <v>209</v>
      </c>
      <c r="D72" s="165"/>
      <c r="E72" s="170">
        <v>2</v>
      </c>
      <c r="F72" s="173"/>
      <c r="G72" s="173"/>
      <c r="H72" s="173"/>
      <c r="I72" s="173"/>
      <c r="J72" s="173"/>
      <c r="K72" s="173"/>
      <c r="L72" s="173"/>
      <c r="M72" s="173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126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23</v>
      </c>
      <c r="B73" s="160" t="s">
        <v>210</v>
      </c>
      <c r="C73" s="195" t="s">
        <v>211</v>
      </c>
      <c r="D73" s="162" t="s">
        <v>123</v>
      </c>
      <c r="E73" s="169">
        <v>4.9080000000000004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63">
        <v>4.8169999999999998E-2</v>
      </c>
      <c r="O73" s="163">
        <f>ROUND(E73*N73,5)</f>
        <v>0.23641999999999999</v>
      </c>
      <c r="P73" s="163">
        <v>0</v>
      </c>
      <c r="Q73" s="163">
        <f>ROUND(E73*P73,5)</f>
        <v>0</v>
      </c>
      <c r="R73" s="163"/>
      <c r="S73" s="163"/>
      <c r="T73" s="164">
        <v>0.74299999999999999</v>
      </c>
      <c r="U73" s="163">
        <f>ROUND(E73*T73,2)</f>
        <v>3.65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124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6" t="s">
        <v>212</v>
      </c>
      <c r="D74" s="165"/>
      <c r="E74" s="170">
        <v>4.9080000000000004</v>
      </c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126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x14ac:dyDescent="0.2">
      <c r="A75" s="155" t="s">
        <v>119</v>
      </c>
      <c r="B75" s="161" t="s">
        <v>62</v>
      </c>
      <c r="C75" s="197" t="s">
        <v>63</v>
      </c>
      <c r="D75" s="166"/>
      <c r="E75" s="171"/>
      <c r="F75" s="174"/>
      <c r="G75" s="174">
        <f>SUMIF(AE76:AE78,"&lt;&gt;NOR",G76:G78)</f>
        <v>0</v>
      </c>
      <c r="H75" s="174"/>
      <c r="I75" s="174">
        <f>SUM(I76:I78)</f>
        <v>0</v>
      </c>
      <c r="J75" s="174"/>
      <c r="K75" s="174">
        <f>SUM(K76:K78)</f>
        <v>0</v>
      </c>
      <c r="L75" s="174"/>
      <c r="M75" s="174">
        <f>SUM(M76:M78)</f>
        <v>0</v>
      </c>
      <c r="N75" s="167"/>
      <c r="O75" s="167">
        <f>SUM(O76:O78)</f>
        <v>0.40437000000000001</v>
      </c>
      <c r="P75" s="167"/>
      <c r="Q75" s="167">
        <f>SUM(Q76:Q78)</f>
        <v>0</v>
      </c>
      <c r="R75" s="167"/>
      <c r="S75" s="167"/>
      <c r="T75" s="168"/>
      <c r="U75" s="167">
        <f>SUM(U76:U78)</f>
        <v>9.4499999999999993</v>
      </c>
      <c r="AE75" t="s">
        <v>120</v>
      </c>
    </row>
    <row r="76" spans="1:60" outlineLevel="1" x14ac:dyDescent="0.2">
      <c r="A76" s="154">
        <v>24</v>
      </c>
      <c r="B76" s="160" t="s">
        <v>213</v>
      </c>
      <c r="C76" s="195" t="s">
        <v>214</v>
      </c>
      <c r="D76" s="162" t="s">
        <v>123</v>
      </c>
      <c r="E76" s="169">
        <v>25.416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63">
        <v>1.5910000000000001E-2</v>
      </c>
      <c r="O76" s="163">
        <f>ROUND(E76*N76,5)</f>
        <v>0.40437000000000001</v>
      </c>
      <c r="P76" s="163">
        <v>0</v>
      </c>
      <c r="Q76" s="163">
        <f>ROUND(E76*P76,5)</f>
        <v>0</v>
      </c>
      <c r="R76" s="163"/>
      <c r="S76" s="163"/>
      <c r="T76" s="164">
        <v>0.372</v>
      </c>
      <c r="U76" s="163">
        <f>ROUND(E76*T76,2)</f>
        <v>9.4499999999999993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124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196" t="s">
        <v>215</v>
      </c>
      <c r="D77" s="165"/>
      <c r="E77" s="170">
        <v>23.015999999999998</v>
      </c>
      <c r="F77" s="173"/>
      <c r="G77" s="173"/>
      <c r="H77" s="173"/>
      <c r="I77" s="173"/>
      <c r="J77" s="173"/>
      <c r="K77" s="173"/>
      <c r="L77" s="173"/>
      <c r="M77" s="173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126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196" t="s">
        <v>216</v>
      </c>
      <c r="D78" s="165"/>
      <c r="E78" s="170">
        <v>2.4</v>
      </c>
      <c r="F78" s="173"/>
      <c r="G78" s="173"/>
      <c r="H78" s="173"/>
      <c r="I78" s="173"/>
      <c r="J78" s="173"/>
      <c r="K78" s="173"/>
      <c r="L78" s="173"/>
      <c r="M78" s="173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126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x14ac:dyDescent="0.2">
      <c r="A79" s="155" t="s">
        <v>119</v>
      </c>
      <c r="B79" s="161" t="s">
        <v>64</v>
      </c>
      <c r="C79" s="197" t="s">
        <v>65</v>
      </c>
      <c r="D79" s="166"/>
      <c r="E79" s="171"/>
      <c r="F79" s="174"/>
      <c r="G79" s="174">
        <f>SUMIF(AE80:AE81,"&lt;&gt;NOR",G80:G81)</f>
        <v>0</v>
      </c>
      <c r="H79" s="174"/>
      <c r="I79" s="174">
        <f>SUM(I80:I81)</f>
        <v>0</v>
      </c>
      <c r="J79" s="174"/>
      <c r="K79" s="174">
        <f>SUM(K80:K81)</f>
        <v>0</v>
      </c>
      <c r="L79" s="174"/>
      <c r="M79" s="174">
        <f>SUM(M80:M81)</f>
        <v>0</v>
      </c>
      <c r="N79" s="167"/>
      <c r="O79" s="167">
        <f>SUM(O80:O81)</f>
        <v>0.32740000000000002</v>
      </c>
      <c r="P79" s="167"/>
      <c r="Q79" s="167">
        <f>SUM(Q80:Q81)</f>
        <v>0</v>
      </c>
      <c r="R79" s="167"/>
      <c r="S79" s="167"/>
      <c r="T79" s="168"/>
      <c r="U79" s="167">
        <f>SUM(U80:U81)</f>
        <v>9.9600000000000009</v>
      </c>
      <c r="AE79" t="s">
        <v>120</v>
      </c>
    </row>
    <row r="80" spans="1:60" outlineLevel="1" x14ac:dyDescent="0.2">
      <c r="A80" s="154">
        <v>25</v>
      </c>
      <c r="B80" s="160" t="s">
        <v>217</v>
      </c>
      <c r="C80" s="195" t="s">
        <v>218</v>
      </c>
      <c r="D80" s="162" t="s">
        <v>179</v>
      </c>
      <c r="E80" s="169">
        <v>4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63">
        <v>8.1850000000000006E-2</v>
      </c>
      <c r="O80" s="163">
        <f>ROUND(E80*N80,5)</f>
        <v>0.32740000000000002</v>
      </c>
      <c r="P80" s="163">
        <v>0</v>
      </c>
      <c r="Q80" s="163">
        <f>ROUND(E80*P80,5)</f>
        <v>0</v>
      </c>
      <c r="R80" s="163"/>
      <c r="S80" s="163"/>
      <c r="T80" s="164">
        <v>2.4900000000000002</v>
      </c>
      <c r="U80" s="163">
        <f>ROUND(E80*T80,2)</f>
        <v>9.9600000000000009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124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6" t="s">
        <v>219</v>
      </c>
      <c r="D81" s="165"/>
      <c r="E81" s="170">
        <v>4</v>
      </c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126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119</v>
      </c>
      <c r="B82" s="161" t="s">
        <v>66</v>
      </c>
      <c r="C82" s="197" t="s">
        <v>67</v>
      </c>
      <c r="D82" s="166"/>
      <c r="E82" s="171"/>
      <c r="F82" s="174"/>
      <c r="G82" s="174">
        <f>SUMIF(AE83:AE96,"&lt;&gt;NOR",G83:G96)</f>
        <v>0</v>
      </c>
      <c r="H82" s="174"/>
      <c r="I82" s="174">
        <f>SUM(I83:I96)</f>
        <v>0</v>
      </c>
      <c r="J82" s="174"/>
      <c r="K82" s="174">
        <f>SUM(K83:K96)</f>
        <v>0</v>
      </c>
      <c r="L82" s="174"/>
      <c r="M82" s="174">
        <f>SUM(M83:M96)</f>
        <v>0</v>
      </c>
      <c r="N82" s="167"/>
      <c r="O82" s="167">
        <f>SUM(O83:O96)</f>
        <v>12.72822</v>
      </c>
      <c r="P82" s="167"/>
      <c r="Q82" s="167">
        <f>SUM(Q83:Q96)</f>
        <v>0</v>
      </c>
      <c r="R82" s="167"/>
      <c r="S82" s="167"/>
      <c r="T82" s="168"/>
      <c r="U82" s="167">
        <f>SUM(U83:U96)</f>
        <v>198.26999999999998</v>
      </c>
      <c r="AE82" t="s">
        <v>120</v>
      </c>
    </row>
    <row r="83" spans="1:60" outlineLevel="1" x14ac:dyDescent="0.2">
      <c r="A83" s="154">
        <v>26</v>
      </c>
      <c r="B83" s="160" t="s">
        <v>220</v>
      </c>
      <c r="C83" s="195" t="s">
        <v>221</v>
      </c>
      <c r="D83" s="162" t="s">
        <v>123</v>
      </c>
      <c r="E83" s="169">
        <v>608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15</v>
      </c>
      <c r="M83" s="173">
        <f>G83*(1+L83/100)</f>
        <v>0</v>
      </c>
      <c r="N83" s="163">
        <v>1.8380000000000001E-2</v>
      </c>
      <c r="O83" s="163">
        <f>ROUND(E83*N83,5)</f>
        <v>11.175039999999999</v>
      </c>
      <c r="P83" s="163">
        <v>0</v>
      </c>
      <c r="Q83" s="163">
        <f>ROUND(E83*P83,5)</f>
        <v>0</v>
      </c>
      <c r="R83" s="163"/>
      <c r="S83" s="163"/>
      <c r="T83" s="164">
        <v>0.13900000000000001</v>
      </c>
      <c r="U83" s="163">
        <f>ROUND(E83*T83,2)</f>
        <v>84.51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124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6" t="s">
        <v>222</v>
      </c>
      <c r="D84" s="165"/>
      <c r="E84" s="170">
        <v>608</v>
      </c>
      <c r="F84" s="173"/>
      <c r="G84" s="173"/>
      <c r="H84" s="173"/>
      <c r="I84" s="173"/>
      <c r="J84" s="173"/>
      <c r="K84" s="173"/>
      <c r="L84" s="173"/>
      <c r="M84" s="173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126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27</v>
      </c>
      <c r="B85" s="160" t="s">
        <v>223</v>
      </c>
      <c r="C85" s="195" t="s">
        <v>224</v>
      </c>
      <c r="D85" s="162" t="s">
        <v>123</v>
      </c>
      <c r="E85" s="169">
        <v>608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15</v>
      </c>
      <c r="M85" s="173">
        <f>G85*(1+L85/100)</f>
        <v>0</v>
      </c>
      <c r="N85" s="163">
        <v>0</v>
      </c>
      <c r="O85" s="163">
        <f>ROUND(E85*N85,5)</f>
        <v>0</v>
      </c>
      <c r="P85" s="163">
        <v>0</v>
      </c>
      <c r="Q85" s="163">
        <f>ROUND(E85*P85,5)</f>
        <v>0</v>
      </c>
      <c r="R85" s="163"/>
      <c r="S85" s="163"/>
      <c r="T85" s="164">
        <v>0.11700000000000001</v>
      </c>
      <c r="U85" s="163">
        <f>ROUND(E85*T85,2)</f>
        <v>71.14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124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28</v>
      </c>
      <c r="B86" s="160" t="s">
        <v>225</v>
      </c>
      <c r="C86" s="195" t="s">
        <v>226</v>
      </c>
      <c r="D86" s="162" t="s">
        <v>123</v>
      </c>
      <c r="E86" s="169">
        <v>1216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63">
        <v>9.5E-4</v>
      </c>
      <c r="O86" s="163">
        <f>ROUND(E86*N86,5)</f>
        <v>1.1552</v>
      </c>
      <c r="P86" s="163">
        <v>0</v>
      </c>
      <c r="Q86" s="163">
        <f>ROUND(E86*P86,5)</f>
        <v>0</v>
      </c>
      <c r="R86" s="163"/>
      <c r="S86" s="163"/>
      <c r="T86" s="164">
        <v>7.0000000000000001E-3</v>
      </c>
      <c r="U86" s="163">
        <f>ROUND(E86*T86,2)</f>
        <v>8.51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124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0"/>
      <c r="C87" s="196" t="s">
        <v>227</v>
      </c>
      <c r="D87" s="165"/>
      <c r="E87" s="170">
        <v>1216</v>
      </c>
      <c r="F87" s="173"/>
      <c r="G87" s="173"/>
      <c r="H87" s="173"/>
      <c r="I87" s="173"/>
      <c r="J87" s="173"/>
      <c r="K87" s="173"/>
      <c r="L87" s="173"/>
      <c r="M87" s="173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126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29</v>
      </c>
      <c r="B88" s="160" t="s">
        <v>228</v>
      </c>
      <c r="C88" s="195" t="s">
        <v>229</v>
      </c>
      <c r="D88" s="162" t="s">
        <v>123</v>
      </c>
      <c r="E88" s="169">
        <v>608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15</v>
      </c>
      <c r="M88" s="173">
        <f>G88*(1+L88/100)</f>
        <v>0</v>
      </c>
      <c r="N88" s="163">
        <v>0</v>
      </c>
      <c r="O88" s="163">
        <f>ROUND(E88*N88,5)</f>
        <v>0</v>
      </c>
      <c r="P88" s="163">
        <v>0</v>
      </c>
      <c r="Q88" s="163">
        <f>ROUND(E88*P88,5)</f>
        <v>0</v>
      </c>
      <c r="R88" s="163"/>
      <c r="S88" s="163"/>
      <c r="T88" s="164">
        <v>3.0300000000000001E-2</v>
      </c>
      <c r="U88" s="163">
        <f>ROUND(E88*T88,2)</f>
        <v>18.420000000000002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124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30</v>
      </c>
      <c r="B89" s="160" t="s">
        <v>230</v>
      </c>
      <c r="C89" s="195" t="s">
        <v>231</v>
      </c>
      <c r="D89" s="162" t="s">
        <v>123</v>
      </c>
      <c r="E89" s="169">
        <v>1216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15</v>
      </c>
      <c r="M89" s="173">
        <f>G89*(1+L89/100)</f>
        <v>0</v>
      </c>
      <c r="N89" s="163">
        <v>5.0000000000000002E-5</v>
      </c>
      <c r="O89" s="163">
        <f>ROUND(E89*N89,5)</f>
        <v>6.08E-2</v>
      </c>
      <c r="P89" s="163">
        <v>0</v>
      </c>
      <c r="Q89" s="163">
        <f>ROUND(E89*P89,5)</f>
        <v>0</v>
      </c>
      <c r="R89" s="163"/>
      <c r="S89" s="163"/>
      <c r="T89" s="164">
        <v>0</v>
      </c>
      <c r="U89" s="163">
        <f>ROUND(E89*T89,2)</f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124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196" t="s">
        <v>232</v>
      </c>
      <c r="D90" s="165"/>
      <c r="E90" s="170">
        <v>1216</v>
      </c>
      <c r="F90" s="173"/>
      <c r="G90" s="173"/>
      <c r="H90" s="173"/>
      <c r="I90" s="173"/>
      <c r="J90" s="173"/>
      <c r="K90" s="173"/>
      <c r="L90" s="173"/>
      <c r="M90" s="173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126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31</v>
      </c>
      <c r="B91" s="160" t="s">
        <v>233</v>
      </c>
      <c r="C91" s="195" t="s">
        <v>234</v>
      </c>
      <c r="D91" s="162" t="s">
        <v>123</v>
      </c>
      <c r="E91" s="169">
        <v>608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15</v>
      </c>
      <c r="M91" s="173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1.7999999999999999E-2</v>
      </c>
      <c r="U91" s="163">
        <f>ROUND(E91*T91,2)</f>
        <v>10.94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124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32</v>
      </c>
      <c r="B92" s="160" t="s">
        <v>235</v>
      </c>
      <c r="C92" s="195" t="s">
        <v>236</v>
      </c>
      <c r="D92" s="162" t="s">
        <v>170</v>
      </c>
      <c r="E92" s="169">
        <v>11.5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63">
        <v>2.4819999999999998E-2</v>
      </c>
      <c r="O92" s="163">
        <f>ROUND(E92*N92,5)</f>
        <v>0.28543000000000002</v>
      </c>
      <c r="P92" s="163">
        <v>0</v>
      </c>
      <c r="Q92" s="163">
        <f>ROUND(E92*P92,5)</f>
        <v>0</v>
      </c>
      <c r="R92" s="163"/>
      <c r="S92" s="163"/>
      <c r="T92" s="164">
        <v>0.23899999999999999</v>
      </c>
      <c r="U92" s="163">
        <f>ROUND(E92*T92,2)</f>
        <v>2.75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124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0"/>
      <c r="C93" s="196" t="s">
        <v>237</v>
      </c>
      <c r="D93" s="165"/>
      <c r="E93" s="170">
        <v>8</v>
      </c>
      <c r="F93" s="173"/>
      <c r="G93" s="173"/>
      <c r="H93" s="173"/>
      <c r="I93" s="173"/>
      <c r="J93" s="173"/>
      <c r="K93" s="173"/>
      <c r="L93" s="173"/>
      <c r="M93" s="173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126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6" t="s">
        <v>238</v>
      </c>
      <c r="D94" s="165"/>
      <c r="E94" s="170">
        <v>3.5</v>
      </c>
      <c r="F94" s="173"/>
      <c r="G94" s="173"/>
      <c r="H94" s="173"/>
      <c r="I94" s="173"/>
      <c r="J94" s="173"/>
      <c r="K94" s="173"/>
      <c r="L94" s="173"/>
      <c r="M94" s="173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126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33</v>
      </c>
      <c r="B95" s="160" t="s">
        <v>239</v>
      </c>
      <c r="C95" s="195" t="s">
        <v>240</v>
      </c>
      <c r="D95" s="162" t="s">
        <v>170</v>
      </c>
      <c r="E95" s="169">
        <v>23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63">
        <v>2.2499999999999998E-3</v>
      </c>
      <c r="O95" s="163">
        <f>ROUND(E95*N95,5)</f>
        <v>5.1749999999999997E-2</v>
      </c>
      <c r="P95" s="163">
        <v>0</v>
      </c>
      <c r="Q95" s="163">
        <f>ROUND(E95*P95,5)</f>
        <v>0</v>
      </c>
      <c r="R95" s="163"/>
      <c r="S95" s="163"/>
      <c r="T95" s="164">
        <v>0.01</v>
      </c>
      <c r="U95" s="163">
        <f>ROUND(E95*T95,2)</f>
        <v>0.23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124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34</v>
      </c>
      <c r="B96" s="160" t="s">
        <v>241</v>
      </c>
      <c r="C96" s="195" t="s">
        <v>242</v>
      </c>
      <c r="D96" s="162" t="s">
        <v>170</v>
      </c>
      <c r="E96" s="169">
        <v>11.5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15</v>
      </c>
      <c r="M96" s="173">
        <f>G96*(1+L96/100)</f>
        <v>0</v>
      </c>
      <c r="N96" s="163">
        <v>0</v>
      </c>
      <c r="O96" s="163">
        <f>ROUND(E96*N96,5)</f>
        <v>0</v>
      </c>
      <c r="P96" s="163">
        <v>0</v>
      </c>
      <c r="Q96" s="163">
        <f>ROUND(E96*P96,5)</f>
        <v>0</v>
      </c>
      <c r="R96" s="163"/>
      <c r="S96" s="163"/>
      <c r="T96" s="164">
        <v>0.154</v>
      </c>
      <c r="U96" s="163">
        <f>ROUND(E96*T96,2)</f>
        <v>1.77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124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x14ac:dyDescent="0.2">
      <c r="A97" s="155" t="s">
        <v>119</v>
      </c>
      <c r="B97" s="161" t="s">
        <v>68</v>
      </c>
      <c r="C97" s="197" t="s">
        <v>69</v>
      </c>
      <c r="D97" s="166"/>
      <c r="E97" s="171"/>
      <c r="F97" s="174"/>
      <c r="G97" s="174">
        <f>SUMIF(AE98:AE101,"&lt;&gt;NOR",G98:G101)</f>
        <v>0</v>
      </c>
      <c r="H97" s="174"/>
      <c r="I97" s="174">
        <f>SUM(I98:I101)</f>
        <v>0</v>
      </c>
      <c r="J97" s="174"/>
      <c r="K97" s="174">
        <f>SUM(K98:K101)</f>
        <v>0</v>
      </c>
      <c r="L97" s="174"/>
      <c r="M97" s="174">
        <f>SUM(M98:M101)</f>
        <v>0</v>
      </c>
      <c r="N97" s="167"/>
      <c r="O97" s="167">
        <f>SUM(O98:O101)</f>
        <v>4.0000000000000003E-5</v>
      </c>
      <c r="P97" s="167"/>
      <c r="Q97" s="167">
        <f>SUM(Q98:Q101)</f>
        <v>0</v>
      </c>
      <c r="R97" s="167"/>
      <c r="S97" s="167"/>
      <c r="T97" s="168"/>
      <c r="U97" s="167">
        <f>SUM(U98:U101)</f>
        <v>0.25</v>
      </c>
      <c r="AE97" t="s">
        <v>120</v>
      </c>
    </row>
    <row r="98" spans="1:60" outlineLevel="1" x14ac:dyDescent="0.2">
      <c r="A98" s="154">
        <v>35</v>
      </c>
      <c r="B98" s="160" t="s">
        <v>243</v>
      </c>
      <c r="C98" s="195" t="s">
        <v>244</v>
      </c>
      <c r="D98" s="162" t="s">
        <v>179</v>
      </c>
      <c r="E98" s="169">
        <v>1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15</v>
      </c>
      <c r="M98" s="173">
        <f>G98*(1+L98/100)</f>
        <v>0</v>
      </c>
      <c r="N98" s="163">
        <v>4.0000000000000003E-5</v>
      </c>
      <c r="O98" s="163">
        <f>ROUND(E98*N98,5)</f>
        <v>4.0000000000000003E-5</v>
      </c>
      <c r="P98" s="163">
        <v>0</v>
      </c>
      <c r="Q98" s="163">
        <f>ROUND(E98*P98,5)</f>
        <v>0</v>
      </c>
      <c r="R98" s="163"/>
      <c r="S98" s="163"/>
      <c r="T98" s="164">
        <v>0.25</v>
      </c>
      <c r="U98" s="163">
        <f>ROUND(E98*T98,2)</f>
        <v>0.25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124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36</v>
      </c>
      <c r="B99" s="160" t="s">
        <v>245</v>
      </c>
      <c r="C99" s="195" t="s">
        <v>246</v>
      </c>
      <c r="D99" s="162" t="s">
        <v>179</v>
      </c>
      <c r="E99" s="169">
        <v>1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63">
        <v>0</v>
      </c>
      <c r="O99" s="163">
        <f>ROUND(E99*N99,5)</f>
        <v>0</v>
      </c>
      <c r="P99" s="163">
        <v>0</v>
      </c>
      <c r="Q99" s="163">
        <f>ROUND(E99*P99,5)</f>
        <v>0</v>
      </c>
      <c r="R99" s="163"/>
      <c r="S99" s="163"/>
      <c r="T99" s="164">
        <v>0</v>
      </c>
      <c r="U99" s="163">
        <f>ROUND(E99*T99,2)</f>
        <v>0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173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/>
      <c r="B100" s="160"/>
      <c r="C100" s="196" t="s">
        <v>247</v>
      </c>
      <c r="D100" s="165"/>
      <c r="E100" s="170">
        <v>1</v>
      </c>
      <c r="F100" s="173"/>
      <c r="G100" s="173"/>
      <c r="H100" s="173"/>
      <c r="I100" s="173"/>
      <c r="J100" s="173"/>
      <c r="K100" s="173"/>
      <c r="L100" s="173"/>
      <c r="M100" s="173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126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54">
        <v>37</v>
      </c>
      <c r="B101" s="160" t="s">
        <v>248</v>
      </c>
      <c r="C101" s="195" t="s">
        <v>249</v>
      </c>
      <c r="D101" s="162" t="s">
        <v>250</v>
      </c>
      <c r="E101" s="169">
        <v>1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15</v>
      </c>
      <c r="M101" s="173">
        <f>G101*(1+L101/100)</f>
        <v>0</v>
      </c>
      <c r="N101" s="163">
        <v>0</v>
      </c>
      <c r="O101" s="163">
        <f>ROUND(E101*N101,5)</f>
        <v>0</v>
      </c>
      <c r="P101" s="163">
        <v>0</v>
      </c>
      <c r="Q101" s="163">
        <f>ROUND(E101*P101,5)</f>
        <v>0</v>
      </c>
      <c r="R101" s="163"/>
      <c r="S101" s="163"/>
      <c r="T101" s="164">
        <v>0</v>
      </c>
      <c r="U101" s="163">
        <f>ROUND(E101*T101,2)</f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124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x14ac:dyDescent="0.2">
      <c r="A102" s="155" t="s">
        <v>119</v>
      </c>
      <c r="B102" s="161" t="s">
        <v>70</v>
      </c>
      <c r="C102" s="197" t="s">
        <v>71</v>
      </c>
      <c r="D102" s="166"/>
      <c r="E102" s="171"/>
      <c r="F102" s="174"/>
      <c r="G102" s="174">
        <f>SUMIF(AE103:AE106,"&lt;&gt;NOR",G103:G106)</f>
        <v>0</v>
      </c>
      <c r="H102" s="174"/>
      <c r="I102" s="174">
        <f>SUM(I103:I106)</f>
        <v>0</v>
      </c>
      <c r="J102" s="174"/>
      <c r="K102" s="174">
        <f>SUM(K103:K106)</f>
        <v>0</v>
      </c>
      <c r="L102" s="174"/>
      <c r="M102" s="174">
        <f>SUM(M103:M106)</f>
        <v>0</v>
      </c>
      <c r="N102" s="167"/>
      <c r="O102" s="167">
        <f>SUM(O103:O106)</f>
        <v>1.3520000000000001E-2</v>
      </c>
      <c r="P102" s="167"/>
      <c r="Q102" s="167">
        <f>SUM(Q103:Q106)</f>
        <v>0.85165000000000002</v>
      </c>
      <c r="R102" s="167"/>
      <c r="S102" s="167"/>
      <c r="T102" s="168"/>
      <c r="U102" s="167">
        <f>SUM(U103:U106)</f>
        <v>10.350000000000001</v>
      </c>
      <c r="AE102" t="s">
        <v>120</v>
      </c>
    </row>
    <row r="103" spans="1:60" outlineLevel="1" x14ac:dyDescent="0.2">
      <c r="A103" s="154">
        <v>38</v>
      </c>
      <c r="B103" s="160" t="s">
        <v>251</v>
      </c>
      <c r="C103" s="195" t="s">
        <v>252</v>
      </c>
      <c r="D103" s="162" t="s">
        <v>179</v>
      </c>
      <c r="E103" s="169">
        <v>8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15</v>
      </c>
      <c r="M103" s="173">
        <f>G103*(1+L103/100)</f>
        <v>0</v>
      </c>
      <c r="N103" s="163">
        <v>0</v>
      </c>
      <c r="O103" s="163">
        <f>ROUND(E103*N103,5)</f>
        <v>0</v>
      </c>
      <c r="P103" s="163">
        <v>0</v>
      </c>
      <c r="Q103" s="163">
        <f>ROUND(E103*P103,5)</f>
        <v>0</v>
      </c>
      <c r="R103" s="163"/>
      <c r="S103" s="163"/>
      <c r="T103" s="164">
        <v>0.08</v>
      </c>
      <c r="U103" s="163">
        <f>ROUND(E103*T103,2)</f>
        <v>0.64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124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0"/>
      <c r="C104" s="196" t="s">
        <v>253</v>
      </c>
      <c r="D104" s="165"/>
      <c r="E104" s="170">
        <v>8</v>
      </c>
      <c r="F104" s="173"/>
      <c r="G104" s="173"/>
      <c r="H104" s="173"/>
      <c r="I104" s="173"/>
      <c r="J104" s="173"/>
      <c r="K104" s="173"/>
      <c r="L104" s="173"/>
      <c r="M104" s="173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126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39</v>
      </c>
      <c r="B105" s="160" t="s">
        <v>254</v>
      </c>
      <c r="C105" s="195" t="s">
        <v>255</v>
      </c>
      <c r="D105" s="162" t="s">
        <v>123</v>
      </c>
      <c r="E105" s="169">
        <v>13.5182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15</v>
      </c>
      <c r="M105" s="173">
        <f>G105*(1+L105/100)</f>
        <v>0</v>
      </c>
      <c r="N105" s="163">
        <v>1E-3</v>
      </c>
      <c r="O105" s="163">
        <f>ROUND(E105*N105,5)</f>
        <v>1.3520000000000001E-2</v>
      </c>
      <c r="P105" s="163">
        <v>6.3E-2</v>
      </c>
      <c r="Q105" s="163">
        <f>ROUND(E105*P105,5)</f>
        <v>0.85165000000000002</v>
      </c>
      <c r="R105" s="163"/>
      <c r="S105" s="163"/>
      <c r="T105" s="164">
        <v>0.71799999999999997</v>
      </c>
      <c r="U105" s="163">
        <f>ROUND(E105*T105,2)</f>
        <v>9.7100000000000009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124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0"/>
      <c r="C106" s="196" t="s">
        <v>256</v>
      </c>
      <c r="D106" s="165"/>
      <c r="E106" s="170">
        <v>13.5182</v>
      </c>
      <c r="F106" s="173"/>
      <c r="G106" s="173"/>
      <c r="H106" s="173"/>
      <c r="I106" s="173"/>
      <c r="J106" s="173"/>
      <c r="K106" s="173"/>
      <c r="L106" s="173"/>
      <c r="M106" s="173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126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x14ac:dyDescent="0.2">
      <c r="A107" s="155" t="s">
        <v>119</v>
      </c>
      <c r="B107" s="161" t="s">
        <v>72</v>
      </c>
      <c r="C107" s="197" t="s">
        <v>73</v>
      </c>
      <c r="D107" s="166"/>
      <c r="E107" s="171"/>
      <c r="F107" s="174"/>
      <c r="G107" s="174">
        <f>SUMIF(AE108:AE121,"&lt;&gt;NOR",G108:G121)</f>
        <v>0</v>
      </c>
      <c r="H107" s="174"/>
      <c r="I107" s="174">
        <f>SUM(I108:I121)</f>
        <v>0</v>
      </c>
      <c r="J107" s="174"/>
      <c r="K107" s="174">
        <f>SUM(K108:K121)</f>
        <v>0</v>
      </c>
      <c r="L107" s="174"/>
      <c r="M107" s="174">
        <f>SUM(M108:M121)</f>
        <v>0</v>
      </c>
      <c r="N107" s="167"/>
      <c r="O107" s="167">
        <f>SUM(O108:O121)</f>
        <v>0</v>
      </c>
      <c r="P107" s="167"/>
      <c r="Q107" s="167">
        <f>SUM(Q108:Q121)</f>
        <v>0.24540000000000001</v>
      </c>
      <c r="R107" s="167"/>
      <c r="S107" s="167"/>
      <c r="T107" s="168"/>
      <c r="U107" s="167">
        <f>SUM(U108:U121)</f>
        <v>11.02</v>
      </c>
      <c r="AE107" t="s">
        <v>120</v>
      </c>
    </row>
    <row r="108" spans="1:60" outlineLevel="1" x14ac:dyDescent="0.2">
      <c r="A108" s="154">
        <v>40</v>
      </c>
      <c r="B108" s="160" t="s">
        <v>257</v>
      </c>
      <c r="C108" s="195" t="s">
        <v>258</v>
      </c>
      <c r="D108" s="162" t="s">
        <v>123</v>
      </c>
      <c r="E108" s="169">
        <v>24.54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15</v>
      </c>
      <c r="M108" s="173">
        <f>G108*(1+L108/100)</f>
        <v>0</v>
      </c>
      <c r="N108" s="163">
        <v>0</v>
      </c>
      <c r="O108" s="163">
        <f>ROUND(E108*N108,5)</f>
        <v>0</v>
      </c>
      <c r="P108" s="163">
        <v>0.01</v>
      </c>
      <c r="Q108" s="163">
        <f>ROUND(E108*P108,5)</f>
        <v>0.24540000000000001</v>
      </c>
      <c r="R108" s="163"/>
      <c r="S108" s="163"/>
      <c r="T108" s="164">
        <v>0.04</v>
      </c>
      <c r="U108" s="163">
        <f>ROUND(E108*T108,2)</f>
        <v>0.98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124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0"/>
      <c r="C109" s="196" t="s">
        <v>143</v>
      </c>
      <c r="D109" s="165"/>
      <c r="E109" s="170">
        <v>24.54</v>
      </c>
      <c r="F109" s="173"/>
      <c r="G109" s="173"/>
      <c r="H109" s="173"/>
      <c r="I109" s="173"/>
      <c r="J109" s="173"/>
      <c r="K109" s="173"/>
      <c r="L109" s="173"/>
      <c r="M109" s="173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126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>
        <v>41</v>
      </c>
      <c r="B110" s="160" t="s">
        <v>259</v>
      </c>
      <c r="C110" s="195" t="s">
        <v>260</v>
      </c>
      <c r="D110" s="162" t="s">
        <v>261</v>
      </c>
      <c r="E110" s="169">
        <v>1.6</v>
      </c>
      <c r="F110" s="172"/>
      <c r="G110" s="173">
        <f t="shared" ref="G110:G117" si="0">ROUND(E110*F110,2)</f>
        <v>0</v>
      </c>
      <c r="H110" s="172"/>
      <c r="I110" s="173">
        <f t="shared" ref="I110:I117" si="1">ROUND(E110*H110,2)</f>
        <v>0</v>
      </c>
      <c r="J110" s="172"/>
      <c r="K110" s="173">
        <f t="shared" ref="K110:K117" si="2">ROUND(E110*J110,2)</f>
        <v>0</v>
      </c>
      <c r="L110" s="173">
        <v>15</v>
      </c>
      <c r="M110" s="173">
        <f t="shared" ref="M110:M117" si="3">G110*(1+L110/100)</f>
        <v>0</v>
      </c>
      <c r="N110" s="163">
        <v>0</v>
      </c>
      <c r="O110" s="163">
        <f t="shared" ref="O110:O117" si="4">ROUND(E110*N110,5)</f>
        <v>0</v>
      </c>
      <c r="P110" s="163">
        <v>0</v>
      </c>
      <c r="Q110" s="163">
        <f t="shared" ref="Q110:Q117" si="5">ROUND(E110*P110,5)</f>
        <v>0</v>
      </c>
      <c r="R110" s="163"/>
      <c r="S110" s="163"/>
      <c r="T110" s="164">
        <v>0.94199999999999995</v>
      </c>
      <c r="U110" s="163">
        <f t="shared" ref="U110:U117" si="6">ROUND(E110*T110,2)</f>
        <v>1.51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124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42</v>
      </c>
      <c r="B111" s="160" t="s">
        <v>262</v>
      </c>
      <c r="C111" s="195" t="s">
        <v>263</v>
      </c>
      <c r="D111" s="162" t="s">
        <v>261</v>
      </c>
      <c r="E111" s="169">
        <v>3.2</v>
      </c>
      <c r="F111" s="172"/>
      <c r="G111" s="173">
        <f t="shared" si="0"/>
        <v>0</v>
      </c>
      <c r="H111" s="172"/>
      <c r="I111" s="173">
        <f t="shared" si="1"/>
        <v>0</v>
      </c>
      <c r="J111" s="172"/>
      <c r="K111" s="173">
        <f t="shared" si="2"/>
        <v>0</v>
      </c>
      <c r="L111" s="173">
        <v>15</v>
      </c>
      <c r="M111" s="173">
        <f t="shared" si="3"/>
        <v>0</v>
      </c>
      <c r="N111" s="163">
        <v>0</v>
      </c>
      <c r="O111" s="163">
        <f t="shared" si="4"/>
        <v>0</v>
      </c>
      <c r="P111" s="163">
        <v>0</v>
      </c>
      <c r="Q111" s="163">
        <f t="shared" si="5"/>
        <v>0</v>
      </c>
      <c r="R111" s="163"/>
      <c r="S111" s="163"/>
      <c r="T111" s="164">
        <v>0.105</v>
      </c>
      <c r="U111" s="163">
        <f t="shared" si="6"/>
        <v>0.34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124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>
        <v>43</v>
      </c>
      <c r="B112" s="160" t="s">
        <v>264</v>
      </c>
      <c r="C112" s="195" t="s">
        <v>265</v>
      </c>
      <c r="D112" s="162" t="s">
        <v>261</v>
      </c>
      <c r="E112" s="169">
        <v>1.6</v>
      </c>
      <c r="F112" s="172"/>
      <c r="G112" s="173">
        <f t="shared" si="0"/>
        <v>0</v>
      </c>
      <c r="H112" s="172"/>
      <c r="I112" s="173">
        <f t="shared" si="1"/>
        <v>0</v>
      </c>
      <c r="J112" s="172"/>
      <c r="K112" s="173">
        <f t="shared" si="2"/>
        <v>0</v>
      </c>
      <c r="L112" s="173">
        <v>15</v>
      </c>
      <c r="M112" s="173">
        <f t="shared" si="3"/>
        <v>0</v>
      </c>
      <c r="N112" s="163">
        <v>0</v>
      </c>
      <c r="O112" s="163">
        <f t="shared" si="4"/>
        <v>0</v>
      </c>
      <c r="P112" s="163">
        <v>0</v>
      </c>
      <c r="Q112" s="163">
        <f t="shared" si="5"/>
        <v>0</v>
      </c>
      <c r="R112" s="163"/>
      <c r="S112" s="163"/>
      <c r="T112" s="164">
        <v>2.0089999999999999</v>
      </c>
      <c r="U112" s="163">
        <f t="shared" si="6"/>
        <v>3.21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124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44</v>
      </c>
      <c r="B113" s="160" t="s">
        <v>266</v>
      </c>
      <c r="C113" s="195" t="s">
        <v>267</v>
      </c>
      <c r="D113" s="162" t="s">
        <v>261</v>
      </c>
      <c r="E113" s="169">
        <v>4.8</v>
      </c>
      <c r="F113" s="172"/>
      <c r="G113" s="173">
        <f t="shared" si="0"/>
        <v>0</v>
      </c>
      <c r="H113" s="172"/>
      <c r="I113" s="173">
        <f t="shared" si="1"/>
        <v>0</v>
      </c>
      <c r="J113" s="172"/>
      <c r="K113" s="173">
        <f t="shared" si="2"/>
        <v>0</v>
      </c>
      <c r="L113" s="173">
        <v>15</v>
      </c>
      <c r="M113" s="173">
        <f t="shared" si="3"/>
        <v>0</v>
      </c>
      <c r="N113" s="163">
        <v>0</v>
      </c>
      <c r="O113" s="163">
        <f t="shared" si="4"/>
        <v>0</v>
      </c>
      <c r="P113" s="163">
        <v>0</v>
      </c>
      <c r="Q113" s="163">
        <f t="shared" si="5"/>
        <v>0</v>
      </c>
      <c r="R113" s="163"/>
      <c r="S113" s="163"/>
      <c r="T113" s="164">
        <v>0.95899999999999996</v>
      </c>
      <c r="U113" s="163">
        <f t="shared" si="6"/>
        <v>4.5999999999999996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124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45</v>
      </c>
      <c r="B114" s="160" t="s">
        <v>268</v>
      </c>
      <c r="C114" s="195" t="s">
        <v>269</v>
      </c>
      <c r="D114" s="162" t="s">
        <v>261</v>
      </c>
      <c r="E114" s="169">
        <v>1.6</v>
      </c>
      <c r="F114" s="172"/>
      <c r="G114" s="173">
        <f t="shared" si="0"/>
        <v>0</v>
      </c>
      <c r="H114" s="172"/>
      <c r="I114" s="173">
        <f t="shared" si="1"/>
        <v>0</v>
      </c>
      <c r="J114" s="172"/>
      <c r="K114" s="173">
        <f t="shared" si="2"/>
        <v>0</v>
      </c>
      <c r="L114" s="173">
        <v>15</v>
      </c>
      <c r="M114" s="173">
        <f t="shared" si="3"/>
        <v>0</v>
      </c>
      <c r="N114" s="163">
        <v>0</v>
      </c>
      <c r="O114" s="163">
        <f t="shared" si="4"/>
        <v>0</v>
      </c>
      <c r="P114" s="163">
        <v>0</v>
      </c>
      <c r="Q114" s="163">
        <f t="shared" si="5"/>
        <v>0</v>
      </c>
      <c r="R114" s="163"/>
      <c r="S114" s="163"/>
      <c r="T114" s="164">
        <v>0.16400000000000001</v>
      </c>
      <c r="U114" s="163">
        <f t="shared" si="6"/>
        <v>0.26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124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46</v>
      </c>
      <c r="B115" s="160" t="s">
        <v>270</v>
      </c>
      <c r="C115" s="195" t="s">
        <v>271</v>
      </c>
      <c r="D115" s="162" t="s">
        <v>261</v>
      </c>
      <c r="E115" s="169">
        <v>1.6</v>
      </c>
      <c r="F115" s="172"/>
      <c r="G115" s="173">
        <f t="shared" si="0"/>
        <v>0</v>
      </c>
      <c r="H115" s="172"/>
      <c r="I115" s="173">
        <f t="shared" si="1"/>
        <v>0</v>
      </c>
      <c r="J115" s="172"/>
      <c r="K115" s="173">
        <f t="shared" si="2"/>
        <v>0</v>
      </c>
      <c r="L115" s="173">
        <v>15</v>
      </c>
      <c r="M115" s="173">
        <f t="shared" si="3"/>
        <v>0</v>
      </c>
      <c r="N115" s="163">
        <v>0</v>
      </c>
      <c r="O115" s="163">
        <f t="shared" si="4"/>
        <v>0</v>
      </c>
      <c r="P115" s="163">
        <v>0</v>
      </c>
      <c r="Q115" s="163">
        <f t="shared" si="5"/>
        <v>0</v>
      </c>
      <c r="R115" s="163"/>
      <c r="S115" s="163"/>
      <c r="T115" s="164">
        <v>2.3E-2</v>
      </c>
      <c r="U115" s="163">
        <f t="shared" si="6"/>
        <v>0.04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124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47</v>
      </c>
      <c r="B116" s="160" t="s">
        <v>272</v>
      </c>
      <c r="C116" s="195" t="s">
        <v>273</v>
      </c>
      <c r="D116" s="162" t="s">
        <v>261</v>
      </c>
      <c r="E116" s="169">
        <v>1.6</v>
      </c>
      <c r="F116" s="172"/>
      <c r="G116" s="173">
        <f t="shared" si="0"/>
        <v>0</v>
      </c>
      <c r="H116" s="172"/>
      <c r="I116" s="173">
        <f t="shared" si="1"/>
        <v>0</v>
      </c>
      <c r="J116" s="172"/>
      <c r="K116" s="173">
        <f t="shared" si="2"/>
        <v>0</v>
      </c>
      <c r="L116" s="173">
        <v>15</v>
      </c>
      <c r="M116" s="173">
        <f t="shared" si="3"/>
        <v>0</v>
      </c>
      <c r="N116" s="163">
        <v>0</v>
      </c>
      <c r="O116" s="163">
        <f t="shared" si="4"/>
        <v>0</v>
      </c>
      <c r="P116" s="163">
        <v>0</v>
      </c>
      <c r="Q116" s="163">
        <f t="shared" si="5"/>
        <v>0</v>
      </c>
      <c r="R116" s="163"/>
      <c r="S116" s="163"/>
      <c r="T116" s="164">
        <v>4.2000000000000003E-2</v>
      </c>
      <c r="U116" s="163">
        <f t="shared" si="6"/>
        <v>7.0000000000000007E-2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124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48</v>
      </c>
      <c r="B117" s="160" t="s">
        <v>274</v>
      </c>
      <c r="C117" s="195" t="s">
        <v>275</v>
      </c>
      <c r="D117" s="162" t="s">
        <v>261</v>
      </c>
      <c r="E117" s="169">
        <v>11.2</v>
      </c>
      <c r="F117" s="172"/>
      <c r="G117" s="173">
        <f t="shared" si="0"/>
        <v>0</v>
      </c>
      <c r="H117" s="172"/>
      <c r="I117" s="173">
        <f t="shared" si="1"/>
        <v>0</v>
      </c>
      <c r="J117" s="172"/>
      <c r="K117" s="173">
        <f t="shared" si="2"/>
        <v>0</v>
      </c>
      <c r="L117" s="173">
        <v>15</v>
      </c>
      <c r="M117" s="173">
        <f t="shared" si="3"/>
        <v>0</v>
      </c>
      <c r="N117" s="163">
        <v>0</v>
      </c>
      <c r="O117" s="163">
        <f t="shared" si="4"/>
        <v>0</v>
      </c>
      <c r="P117" s="163">
        <v>0</v>
      </c>
      <c r="Q117" s="163">
        <f t="shared" si="5"/>
        <v>0</v>
      </c>
      <c r="R117" s="163"/>
      <c r="S117" s="163"/>
      <c r="T117" s="164">
        <v>0</v>
      </c>
      <c r="U117" s="163">
        <f t="shared" si="6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124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196" t="s">
        <v>276</v>
      </c>
      <c r="D118" s="165"/>
      <c r="E118" s="170">
        <v>11.2</v>
      </c>
      <c r="F118" s="173"/>
      <c r="G118" s="173"/>
      <c r="H118" s="173"/>
      <c r="I118" s="173"/>
      <c r="J118" s="173"/>
      <c r="K118" s="173"/>
      <c r="L118" s="173"/>
      <c r="M118" s="173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126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49</v>
      </c>
      <c r="B119" s="160" t="s">
        <v>277</v>
      </c>
      <c r="C119" s="195" t="s">
        <v>278</v>
      </c>
      <c r="D119" s="162" t="s">
        <v>261</v>
      </c>
      <c r="E119" s="169">
        <v>1.6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15</v>
      </c>
      <c r="M119" s="173">
        <f>G119*(1+L119/100)</f>
        <v>0</v>
      </c>
      <c r="N119" s="163">
        <v>0</v>
      </c>
      <c r="O119" s="163">
        <f>ROUND(E119*N119,5)</f>
        <v>0</v>
      </c>
      <c r="P119" s="163">
        <v>0</v>
      </c>
      <c r="Q119" s="163">
        <f>ROUND(E119*P119,5)</f>
        <v>0</v>
      </c>
      <c r="R119" s="163"/>
      <c r="S119" s="163"/>
      <c r="T119" s="164">
        <v>6.0000000000000001E-3</v>
      </c>
      <c r="U119" s="163">
        <f>ROUND(E119*T119,2)</f>
        <v>0.01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124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50</v>
      </c>
      <c r="B120" s="160" t="s">
        <v>279</v>
      </c>
      <c r="C120" s="195" t="s">
        <v>280</v>
      </c>
      <c r="D120" s="162" t="s">
        <v>261</v>
      </c>
      <c r="E120" s="169">
        <v>0.8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15</v>
      </c>
      <c r="M120" s="173">
        <f>G120*(1+L120/100)</f>
        <v>0</v>
      </c>
      <c r="N120" s="163">
        <v>0</v>
      </c>
      <c r="O120" s="163">
        <f>ROUND(E120*N120,5)</f>
        <v>0</v>
      </c>
      <c r="P120" s="163">
        <v>0</v>
      </c>
      <c r="Q120" s="163">
        <f>ROUND(E120*P120,5)</f>
        <v>0</v>
      </c>
      <c r="R120" s="163"/>
      <c r="S120" s="163"/>
      <c r="T120" s="164">
        <v>0</v>
      </c>
      <c r="U120" s="163">
        <f>ROUND(E120*T120,2)</f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124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51</v>
      </c>
      <c r="B121" s="160" t="s">
        <v>281</v>
      </c>
      <c r="C121" s="195" t="s">
        <v>282</v>
      </c>
      <c r="D121" s="162" t="s">
        <v>261</v>
      </c>
      <c r="E121" s="169">
        <v>0.8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15</v>
      </c>
      <c r="M121" s="173">
        <f>G121*(1+L121/100)</f>
        <v>0</v>
      </c>
      <c r="N121" s="163">
        <v>0</v>
      </c>
      <c r="O121" s="163">
        <f>ROUND(E121*N121,5)</f>
        <v>0</v>
      </c>
      <c r="P121" s="163">
        <v>0</v>
      </c>
      <c r="Q121" s="163">
        <f>ROUND(E121*P121,5)</f>
        <v>0</v>
      </c>
      <c r="R121" s="163"/>
      <c r="S121" s="163"/>
      <c r="T121" s="164">
        <v>0</v>
      </c>
      <c r="U121" s="163">
        <f>ROUND(E121*T121,2)</f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124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55" t="s">
        <v>119</v>
      </c>
      <c r="B122" s="161" t="s">
        <v>74</v>
      </c>
      <c r="C122" s="197" t="s">
        <v>75</v>
      </c>
      <c r="D122" s="166"/>
      <c r="E122" s="171"/>
      <c r="F122" s="174"/>
      <c r="G122" s="174">
        <f>SUMIF(AE123:AE123,"&lt;&gt;NOR",G123:G123)</f>
        <v>0</v>
      </c>
      <c r="H122" s="174"/>
      <c r="I122" s="174">
        <f>SUM(I123:I123)</f>
        <v>0</v>
      </c>
      <c r="J122" s="174"/>
      <c r="K122" s="174">
        <f>SUM(K123:K123)</f>
        <v>0</v>
      </c>
      <c r="L122" s="174"/>
      <c r="M122" s="174">
        <f>SUM(M123:M123)</f>
        <v>0</v>
      </c>
      <c r="N122" s="167"/>
      <c r="O122" s="167">
        <f>SUM(O123:O123)</f>
        <v>0</v>
      </c>
      <c r="P122" s="167"/>
      <c r="Q122" s="167">
        <f>SUM(Q123:Q123)</f>
        <v>0</v>
      </c>
      <c r="R122" s="167"/>
      <c r="S122" s="167"/>
      <c r="T122" s="168"/>
      <c r="U122" s="167">
        <f>SUM(U123:U123)</f>
        <v>176.55</v>
      </c>
      <c r="AE122" t="s">
        <v>120</v>
      </c>
    </row>
    <row r="123" spans="1:60" ht="22.5" outlineLevel="1" x14ac:dyDescent="0.2">
      <c r="A123" s="154">
        <v>52</v>
      </c>
      <c r="B123" s="160" t="s">
        <v>283</v>
      </c>
      <c r="C123" s="195" t="s">
        <v>284</v>
      </c>
      <c r="D123" s="162" t="s">
        <v>261</v>
      </c>
      <c r="E123" s="169">
        <v>32.1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15</v>
      </c>
      <c r="M123" s="173">
        <f>G123*(1+L123/100)</f>
        <v>0</v>
      </c>
      <c r="N123" s="163">
        <v>0</v>
      </c>
      <c r="O123" s="163">
        <f>ROUND(E123*N123,5)</f>
        <v>0</v>
      </c>
      <c r="P123" s="163">
        <v>0</v>
      </c>
      <c r="Q123" s="163">
        <f>ROUND(E123*P123,5)</f>
        <v>0</v>
      </c>
      <c r="R123" s="163"/>
      <c r="S123" s="163"/>
      <c r="T123" s="164">
        <v>5.5</v>
      </c>
      <c r="U123" s="163">
        <f>ROUND(E123*T123,2)</f>
        <v>176.55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124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x14ac:dyDescent="0.2">
      <c r="A124" s="155" t="s">
        <v>119</v>
      </c>
      <c r="B124" s="161" t="s">
        <v>76</v>
      </c>
      <c r="C124" s="197" t="s">
        <v>77</v>
      </c>
      <c r="D124" s="166"/>
      <c r="E124" s="171"/>
      <c r="F124" s="174"/>
      <c r="G124" s="174">
        <f>SUMIF(AE125:AE127,"&lt;&gt;NOR",G125:G127)</f>
        <v>0</v>
      </c>
      <c r="H124" s="174"/>
      <c r="I124" s="174">
        <f>SUM(I125:I127)</f>
        <v>0</v>
      </c>
      <c r="J124" s="174"/>
      <c r="K124" s="174">
        <f>SUM(K125:K127)</f>
        <v>0</v>
      </c>
      <c r="L124" s="174"/>
      <c r="M124" s="174">
        <f>SUM(M125:M127)</f>
        <v>0</v>
      </c>
      <c r="N124" s="167"/>
      <c r="O124" s="167">
        <f>SUM(O125:O127)</f>
        <v>0</v>
      </c>
      <c r="P124" s="167"/>
      <c r="Q124" s="167">
        <f>SUM(Q125:Q127)</f>
        <v>0</v>
      </c>
      <c r="R124" s="167"/>
      <c r="S124" s="167"/>
      <c r="T124" s="168"/>
      <c r="U124" s="167">
        <f>SUM(U125:U127)</f>
        <v>8.68</v>
      </c>
      <c r="AE124" t="s">
        <v>120</v>
      </c>
    </row>
    <row r="125" spans="1:60" outlineLevel="1" x14ac:dyDescent="0.2">
      <c r="A125" s="154">
        <v>53</v>
      </c>
      <c r="B125" s="160" t="s">
        <v>285</v>
      </c>
      <c r="C125" s="195" t="s">
        <v>286</v>
      </c>
      <c r="D125" s="162" t="s">
        <v>170</v>
      </c>
      <c r="E125" s="169">
        <v>20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15</v>
      </c>
      <c r="M125" s="173">
        <f>G125*(1+L125/100)</f>
        <v>0</v>
      </c>
      <c r="N125" s="163">
        <v>0</v>
      </c>
      <c r="O125" s="163">
        <f>ROUND(E125*N125,5)</f>
        <v>0</v>
      </c>
      <c r="P125" s="163">
        <v>0</v>
      </c>
      <c r="Q125" s="163">
        <f>ROUND(E125*P125,5)</f>
        <v>0</v>
      </c>
      <c r="R125" s="163"/>
      <c r="S125" s="163"/>
      <c r="T125" s="164">
        <v>0.434</v>
      </c>
      <c r="U125" s="163">
        <f>ROUND(E125*T125,2)</f>
        <v>8.68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124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0"/>
      <c r="C126" s="196" t="s">
        <v>287</v>
      </c>
      <c r="D126" s="165"/>
      <c r="E126" s="170">
        <v>20</v>
      </c>
      <c r="F126" s="173"/>
      <c r="G126" s="173"/>
      <c r="H126" s="173"/>
      <c r="I126" s="173"/>
      <c r="J126" s="173"/>
      <c r="K126" s="173"/>
      <c r="L126" s="173"/>
      <c r="M126" s="173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126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>
        <v>54</v>
      </c>
      <c r="B127" s="160" t="s">
        <v>288</v>
      </c>
      <c r="C127" s="195" t="s">
        <v>289</v>
      </c>
      <c r="D127" s="162" t="s">
        <v>0</v>
      </c>
      <c r="E127" s="169">
        <v>28.5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15</v>
      </c>
      <c r="M127" s="173">
        <f>G127*(1+L127/100)</f>
        <v>0</v>
      </c>
      <c r="N127" s="163">
        <v>0</v>
      </c>
      <c r="O127" s="163">
        <f>ROUND(E127*N127,5)</f>
        <v>0</v>
      </c>
      <c r="P127" s="163">
        <v>0</v>
      </c>
      <c r="Q127" s="163">
        <f>ROUND(E127*P127,5)</f>
        <v>0</v>
      </c>
      <c r="R127" s="163"/>
      <c r="S127" s="163"/>
      <c r="T127" s="164">
        <v>0</v>
      </c>
      <c r="U127" s="163">
        <f>ROUND(E127*T127,2)</f>
        <v>0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124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">
      <c r="A128" s="155" t="s">
        <v>119</v>
      </c>
      <c r="B128" s="161" t="s">
        <v>78</v>
      </c>
      <c r="C128" s="197" t="s">
        <v>79</v>
      </c>
      <c r="D128" s="166"/>
      <c r="E128" s="171"/>
      <c r="F128" s="174"/>
      <c r="G128" s="174">
        <f>SUMIF(AE129:AE131,"&lt;&gt;NOR",G129:G131)</f>
        <v>0</v>
      </c>
      <c r="H128" s="174"/>
      <c r="I128" s="174">
        <f>SUM(I129:I131)</f>
        <v>0</v>
      </c>
      <c r="J128" s="174"/>
      <c r="K128" s="174">
        <f>SUM(K129:K131)</f>
        <v>0</v>
      </c>
      <c r="L128" s="174"/>
      <c r="M128" s="174">
        <f>SUM(M129:M131)</f>
        <v>0</v>
      </c>
      <c r="N128" s="167"/>
      <c r="O128" s="167">
        <f>SUM(O129:O131)</f>
        <v>0</v>
      </c>
      <c r="P128" s="167"/>
      <c r="Q128" s="167">
        <f>SUM(Q129:Q131)</f>
        <v>0</v>
      </c>
      <c r="R128" s="167"/>
      <c r="S128" s="167"/>
      <c r="T128" s="168"/>
      <c r="U128" s="167">
        <f>SUM(U129:U131)</f>
        <v>16.5</v>
      </c>
      <c r="AE128" t="s">
        <v>120</v>
      </c>
    </row>
    <row r="129" spans="1:60" outlineLevel="1" x14ac:dyDescent="0.2">
      <c r="A129" s="154">
        <v>55</v>
      </c>
      <c r="B129" s="160" t="s">
        <v>290</v>
      </c>
      <c r="C129" s="195" t="s">
        <v>291</v>
      </c>
      <c r="D129" s="162" t="s">
        <v>170</v>
      </c>
      <c r="E129" s="169">
        <v>15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15</v>
      </c>
      <c r="M129" s="173">
        <f>G129*(1+L129/100)</f>
        <v>0</v>
      </c>
      <c r="N129" s="163">
        <v>0</v>
      </c>
      <c r="O129" s="163">
        <f>ROUND(E129*N129,5)</f>
        <v>0</v>
      </c>
      <c r="P129" s="163">
        <v>0</v>
      </c>
      <c r="Q129" s="163">
        <f>ROUND(E129*P129,5)</f>
        <v>0</v>
      </c>
      <c r="R129" s="163"/>
      <c r="S129" s="163"/>
      <c r="T129" s="164">
        <v>1.1000000000000001</v>
      </c>
      <c r="U129" s="163">
        <f>ROUND(E129*T129,2)</f>
        <v>16.5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124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>
        <v>56</v>
      </c>
      <c r="B130" s="160" t="s">
        <v>292</v>
      </c>
      <c r="C130" s="195" t="s">
        <v>293</v>
      </c>
      <c r="D130" s="162" t="s">
        <v>294</v>
      </c>
      <c r="E130" s="169">
        <v>60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15</v>
      </c>
      <c r="M130" s="173">
        <f>G130*(1+L130/100)</f>
        <v>0</v>
      </c>
      <c r="N130" s="163">
        <v>0</v>
      </c>
      <c r="O130" s="163">
        <f>ROUND(E130*N130,5)</f>
        <v>0</v>
      </c>
      <c r="P130" s="163">
        <v>0</v>
      </c>
      <c r="Q130" s="163">
        <f>ROUND(E130*P130,5)</f>
        <v>0</v>
      </c>
      <c r="R130" s="163"/>
      <c r="S130" s="163"/>
      <c r="T130" s="164">
        <v>0</v>
      </c>
      <c r="U130" s="163">
        <f>ROUND(E130*T130,2)</f>
        <v>0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124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1" x14ac:dyDescent="0.2">
      <c r="A131" s="154">
        <v>57</v>
      </c>
      <c r="B131" s="160" t="s">
        <v>295</v>
      </c>
      <c r="C131" s="195" t="s">
        <v>296</v>
      </c>
      <c r="D131" s="162" t="s">
        <v>0</v>
      </c>
      <c r="E131" s="169">
        <v>290.77999999999997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15</v>
      </c>
      <c r="M131" s="173">
        <f>G131*(1+L131/100)</f>
        <v>0</v>
      </c>
      <c r="N131" s="163">
        <v>0</v>
      </c>
      <c r="O131" s="163">
        <f>ROUND(E131*N131,5)</f>
        <v>0</v>
      </c>
      <c r="P131" s="163">
        <v>0</v>
      </c>
      <c r="Q131" s="163">
        <f>ROUND(E131*P131,5)</f>
        <v>0</v>
      </c>
      <c r="R131" s="163"/>
      <c r="S131" s="163"/>
      <c r="T131" s="164">
        <v>0</v>
      </c>
      <c r="U131" s="163">
        <f>ROUND(E131*T131,2)</f>
        <v>0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124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155" t="s">
        <v>119</v>
      </c>
      <c r="B132" s="161" t="s">
        <v>80</v>
      </c>
      <c r="C132" s="197" t="s">
        <v>81</v>
      </c>
      <c r="D132" s="166"/>
      <c r="E132" s="171"/>
      <c r="F132" s="174"/>
      <c r="G132" s="174">
        <f>SUMIF(AE133:AE159,"&lt;&gt;NOR",G133:G159)</f>
        <v>0</v>
      </c>
      <c r="H132" s="174"/>
      <c r="I132" s="174">
        <f>SUM(I133:I159)</f>
        <v>0</v>
      </c>
      <c r="J132" s="174"/>
      <c r="K132" s="174">
        <f>SUM(K133:K159)</f>
        <v>0</v>
      </c>
      <c r="L132" s="174"/>
      <c r="M132" s="174">
        <f>SUM(M133:M159)</f>
        <v>0</v>
      </c>
      <c r="N132" s="167"/>
      <c r="O132" s="167">
        <f>SUM(O133:O159)</f>
        <v>0.48361999999999999</v>
      </c>
      <c r="P132" s="167"/>
      <c r="Q132" s="167">
        <f>SUM(Q133:Q159)</f>
        <v>0.41861999999999999</v>
      </c>
      <c r="R132" s="167"/>
      <c r="S132" s="167"/>
      <c r="T132" s="168"/>
      <c r="U132" s="167">
        <f>SUM(U133:U159)</f>
        <v>102.64999999999999</v>
      </c>
      <c r="AE132" t="s">
        <v>120</v>
      </c>
    </row>
    <row r="133" spans="1:60" outlineLevel="1" x14ac:dyDescent="0.2">
      <c r="A133" s="154">
        <v>58</v>
      </c>
      <c r="B133" s="160" t="s">
        <v>297</v>
      </c>
      <c r="C133" s="195" t="s">
        <v>298</v>
      </c>
      <c r="D133" s="162" t="s">
        <v>170</v>
      </c>
      <c r="E133" s="169">
        <v>37.409999999999997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15</v>
      </c>
      <c r="M133" s="173">
        <f>G133*(1+L133/100)</f>
        <v>0</v>
      </c>
      <c r="N133" s="163">
        <v>0</v>
      </c>
      <c r="O133" s="163">
        <f>ROUND(E133*N133,5)</f>
        <v>0</v>
      </c>
      <c r="P133" s="163">
        <v>4.45E-3</v>
      </c>
      <c r="Q133" s="163">
        <f>ROUND(E133*P133,5)</f>
        <v>0.16647000000000001</v>
      </c>
      <c r="R133" s="163"/>
      <c r="S133" s="163"/>
      <c r="T133" s="164">
        <v>8.1000000000000003E-2</v>
      </c>
      <c r="U133" s="163">
        <f>ROUND(E133*T133,2)</f>
        <v>3.03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124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>
        <v>59</v>
      </c>
      <c r="B134" s="160" t="s">
        <v>299</v>
      </c>
      <c r="C134" s="195" t="s">
        <v>300</v>
      </c>
      <c r="D134" s="162" t="s">
        <v>179</v>
      </c>
      <c r="E134" s="169">
        <v>38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15</v>
      </c>
      <c r="M134" s="173">
        <f>G134*(1+L134/100)</f>
        <v>0</v>
      </c>
      <c r="N134" s="163">
        <v>0</v>
      </c>
      <c r="O134" s="163">
        <f>ROUND(E134*N134,5)</f>
        <v>0</v>
      </c>
      <c r="P134" s="163">
        <v>6.8999999999999997E-4</v>
      </c>
      <c r="Q134" s="163">
        <f>ROUND(E134*P134,5)</f>
        <v>2.622E-2</v>
      </c>
      <c r="R134" s="163"/>
      <c r="S134" s="163"/>
      <c r="T134" s="164">
        <v>5.7000000000000002E-2</v>
      </c>
      <c r="U134" s="163">
        <f>ROUND(E134*T134,2)</f>
        <v>2.17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124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>
        <v>60</v>
      </c>
      <c r="B135" s="160" t="s">
        <v>301</v>
      </c>
      <c r="C135" s="195" t="s">
        <v>302</v>
      </c>
      <c r="D135" s="162" t="s">
        <v>179</v>
      </c>
      <c r="E135" s="169">
        <v>2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15</v>
      </c>
      <c r="M135" s="173">
        <f>G135*(1+L135/100)</f>
        <v>0</v>
      </c>
      <c r="N135" s="163">
        <v>0</v>
      </c>
      <c r="O135" s="163">
        <f>ROUND(E135*N135,5)</f>
        <v>0</v>
      </c>
      <c r="P135" s="163">
        <v>1.15E-3</v>
      </c>
      <c r="Q135" s="163">
        <f>ROUND(E135*P135,5)</f>
        <v>2.3E-3</v>
      </c>
      <c r="R135" s="163"/>
      <c r="S135" s="163"/>
      <c r="T135" s="164">
        <v>9.1999999999999998E-2</v>
      </c>
      <c r="U135" s="163">
        <f>ROUND(E135*T135,2)</f>
        <v>0.18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124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>
        <v>61</v>
      </c>
      <c r="B136" s="160" t="s">
        <v>303</v>
      </c>
      <c r="C136" s="195" t="s">
        <v>304</v>
      </c>
      <c r="D136" s="162" t="s">
        <v>170</v>
      </c>
      <c r="E136" s="169">
        <v>30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15</v>
      </c>
      <c r="M136" s="173">
        <f>G136*(1+L136/100)</f>
        <v>0</v>
      </c>
      <c r="N136" s="163">
        <v>0</v>
      </c>
      <c r="O136" s="163">
        <f>ROUND(E136*N136,5)</f>
        <v>0</v>
      </c>
      <c r="P136" s="163">
        <v>3.5599999999999998E-3</v>
      </c>
      <c r="Q136" s="163">
        <f>ROUND(E136*P136,5)</f>
        <v>0.10680000000000001</v>
      </c>
      <c r="R136" s="163"/>
      <c r="S136" s="163"/>
      <c r="T136" s="164">
        <v>7.0000000000000007E-2</v>
      </c>
      <c r="U136" s="163">
        <f>ROUND(E136*T136,2)</f>
        <v>2.1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124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0"/>
      <c r="C137" s="196" t="s">
        <v>305</v>
      </c>
      <c r="D137" s="165"/>
      <c r="E137" s="170">
        <v>30</v>
      </c>
      <c r="F137" s="173"/>
      <c r="G137" s="173"/>
      <c r="H137" s="173"/>
      <c r="I137" s="173"/>
      <c r="J137" s="173"/>
      <c r="K137" s="173"/>
      <c r="L137" s="173"/>
      <c r="M137" s="173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126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>
        <v>62</v>
      </c>
      <c r="B138" s="160" t="s">
        <v>306</v>
      </c>
      <c r="C138" s="195" t="s">
        <v>307</v>
      </c>
      <c r="D138" s="162" t="s">
        <v>179</v>
      </c>
      <c r="E138" s="169">
        <v>2</v>
      </c>
      <c r="F138" s="172"/>
      <c r="G138" s="173">
        <f t="shared" ref="G138:G154" si="7">ROUND(E138*F138,2)</f>
        <v>0</v>
      </c>
      <c r="H138" s="172"/>
      <c r="I138" s="173">
        <f t="shared" ref="I138:I154" si="8">ROUND(E138*H138,2)</f>
        <v>0</v>
      </c>
      <c r="J138" s="172"/>
      <c r="K138" s="173">
        <f t="shared" ref="K138:K154" si="9">ROUND(E138*J138,2)</f>
        <v>0</v>
      </c>
      <c r="L138" s="173">
        <v>15</v>
      </c>
      <c r="M138" s="173">
        <f t="shared" ref="M138:M154" si="10">G138*(1+L138/100)</f>
        <v>0</v>
      </c>
      <c r="N138" s="163">
        <v>0</v>
      </c>
      <c r="O138" s="163">
        <f t="shared" ref="O138:O154" si="11">ROUND(E138*N138,5)</f>
        <v>0</v>
      </c>
      <c r="P138" s="163">
        <v>2.9299999999999999E-3</v>
      </c>
      <c r="Q138" s="163">
        <f t="shared" ref="Q138:Q154" si="12">ROUND(E138*P138,5)</f>
        <v>5.8599999999999998E-3</v>
      </c>
      <c r="R138" s="163"/>
      <c r="S138" s="163"/>
      <c r="T138" s="164">
        <v>0.11</v>
      </c>
      <c r="U138" s="163">
        <f t="shared" ref="U138:U154" si="13">ROUND(E138*T138,2)</f>
        <v>0.22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124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 x14ac:dyDescent="0.2">
      <c r="A139" s="154">
        <v>63</v>
      </c>
      <c r="B139" s="160" t="s">
        <v>308</v>
      </c>
      <c r="C139" s="195" t="s">
        <v>309</v>
      </c>
      <c r="D139" s="162" t="s">
        <v>170</v>
      </c>
      <c r="E139" s="169">
        <v>82.2</v>
      </c>
      <c r="F139" s="172"/>
      <c r="G139" s="173">
        <f t="shared" si="7"/>
        <v>0</v>
      </c>
      <c r="H139" s="172"/>
      <c r="I139" s="173">
        <f t="shared" si="8"/>
        <v>0</v>
      </c>
      <c r="J139" s="172"/>
      <c r="K139" s="173">
        <f t="shared" si="9"/>
        <v>0</v>
      </c>
      <c r="L139" s="173">
        <v>15</v>
      </c>
      <c r="M139" s="173">
        <f t="shared" si="10"/>
        <v>0</v>
      </c>
      <c r="N139" s="163">
        <v>0</v>
      </c>
      <c r="O139" s="163">
        <f t="shared" si="11"/>
        <v>0</v>
      </c>
      <c r="P139" s="163">
        <v>1.3500000000000001E-3</v>
      </c>
      <c r="Q139" s="163">
        <f t="shared" si="12"/>
        <v>0.11097</v>
      </c>
      <c r="R139" s="163"/>
      <c r="S139" s="163"/>
      <c r="T139" s="164">
        <v>0.08</v>
      </c>
      <c r="U139" s="163">
        <f t="shared" si="13"/>
        <v>6.58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124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>
        <v>64</v>
      </c>
      <c r="B140" s="160" t="s">
        <v>310</v>
      </c>
      <c r="C140" s="195" t="s">
        <v>311</v>
      </c>
      <c r="D140" s="162" t="s">
        <v>170</v>
      </c>
      <c r="E140" s="169">
        <v>37.409999999999997</v>
      </c>
      <c r="F140" s="172"/>
      <c r="G140" s="173">
        <f t="shared" si="7"/>
        <v>0</v>
      </c>
      <c r="H140" s="172"/>
      <c r="I140" s="173">
        <f t="shared" si="8"/>
        <v>0</v>
      </c>
      <c r="J140" s="172"/>
      <c r="K140" s="173">
        <f t="shared" si="9"/>
        <v>0</v>
      </c>
      <c r="L140" s="173">
        <v>15</v>
      </c>
      <c r="M140" s="173">
        <f t="shared" si="10"/>
        <v>0</v>
      </c>
      <c r="N140" s="163">
        <v>4.0000000000000003E-5</v>
      </c>
      <c r="O140" s="163">
        <f t="shared" si="11"/>
        <v>1.5E-3</v>
      </c>
      <c r="P140" s="163">
        <v>0</v>
      </c>
      <c r="Q140" s="163">
        <f t="shared" si="12"/>
        <v>0</v>
      </c>
      <c r="R140" s="163"/>
      <c r="S140" s="163"/>
      <c r="T140" s="164">
        <v>0.23499999999999999</v>
      </c>
      <c r="U140" s="163">
        <f t="shared" si="13"/>
        <v>8.7899999999999991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124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>
        <v>65</v>
      </c>
      <c r="B141" s="160" t="s">
        <v>312</v>
      </c>
      <c r="C141" s="195" t="s">
        <v>313</v>
      </c>
      <c r="D141" s="162" t="s">
        <v>170</v>
      </c>
      <c r="E141" s="169">
        <v>38</v>
      </c>
      <c r="F141" s="172"/>
      <c r="G141" s="173">
        <f t="shared" si="7"/>
        <v>0</v>
      </c>
      <c r="H141" s="172"/>
      <c r="I141" s="173">
        <f t="shared" si="8"/>
        <v>0</v>
      </c>
      <c r="J141" s="172"/>
      <c r="K141" s="173">
        <f t="shared" si="9"/>
        <v>0</v>
      </c>
      <c r="L141" s="173">
        <v>15</v>
      </c>
      <c r="M141" s="173">
        <f t="shared" si="10"/>
        <v>0</v>
      </c>
      <c r="N141" s="163">
        <v>2.8800000000000002E-3</v>
      </c>
      <c r="O141" s="163">
        <f t="shared" si="11"/>
        <v>0.10944</v>
      </c>
      <c r="P141" s="163">
        <v>0</v>
      </c>
      <c r="Q141" s="163">
        <f t="shared" si="12"/>
        <v>0</v>
      </c>
      <c r="R141" s="163"/>
      <c r="S141" s="163"/>
      <c r="T141" s="164">
        <v>0</v>
      </c>
      <c r="U141" s="163">
        <f t="shared" si="13"/>
        <v>0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173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>
        <v>66</v>
      </c>
      <c r="B142" s="160" t="s">
        <v>314</v>
      </c>
      <c r="C142" s="195" t="s">
        <v>315</v>
      </c>
      <c r="D142" s="162" t="s">
        <v>179</v>
      </c>
      <c r="E142" s="169">
        <v>4</v>
      </c>
      <c r="F142" s="172"/>
      <c r="G142" s="173">
        <f t="shared" si="7"/>
        <v>0</v>
      </c>
      <c r="H142" s="172"/>
      <c r="I142" s="173">
        <f t="shared" si="8"/>
        <v>0</v>
      </c>
      <c r="J142" s="172"/>
      <c r="K142" s="173">
        <f t="shared" si="9"/>
        <v>0</v>
      </c>
      <c r="L142" s="173">
        <v>15</v>
      </c>
      <c r="M142" s="173">
        <f t="shared" si="10"/>
        <v>0</v>
      </c>
      <c r="N142" s="163">
        <v>2.0000000000000002E-5</v>
      </c>
      <c r="O142" s="163">
        <f t="shared" si="11"/>
        <v>8.0000000000000007E-5</v>
      </c>
      <c r="P142" s="163">
        <v>0</v>
      </c>
      <c r="Q142" s="163">
        <f t="shared" si="12"/>
        <v>0</v>
      </c>
      <c r="R142" s="163"/>
      <c r="S142" s="163"/>
      <c r="T142" s="164">
        <v>0.09</v>
      </c>
      <c r="U142" s="163">
        <f t="shared" si="13"/>
        <v>0.36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124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>
        <v>67</v>
      </c>
      <c r="B143" s="160" t="s">
        <v>316</v>
      </c>
      <c r="C143" s="195" t="s">
        <v>317</v>
      </c>
      <c r="D143" s="162" t="s">
        <v>179</v>
      </c>
      <c r="E143" s="169">
        <v>2</v>
      </c>
      <c r="F143" s="172"/>
      <c r="G143" s="173">
        <f t="shared" si="7"/>
        <v>0</v>
      </c>
      <c r="H143" s="172"/>
      <c r="I143" s="173">
        <f t="shared" si="8"/>
        <v>0</v>
      </c>
      <c r="J143" s="172"/>
      <c r="K143" s="173">
        <f t="shared" si="9"/>
        <v>0</v>
      </c>
      <c r="L143" s="173">
        <v>15</v>
      </c>
      <c r="M143" s="173">
        <f t="shared" si="10"/>
        <v>0</v>
      </c>
      <c r="N143" s="163">
        <v>1.8000000000000001E-4</v>
      </c>
      <c r="O143" s="163">
        <f t="shared" si="11"/>
        <v>3.6000000000000002E-4</v>
      </c>
      <c r="P143" s="163">
        <v>0</v>
      </c>
      <c r="Q143" s="163">
        <f t="shared" si="12"/>
        <v>0</v>
      </c>
      <c r="R143" s="163"/>
      <c r="S143" s="163"/>
      <c r="T143" s="164">
        <v>0</v>
      </c>
      <c r="U143" s="163">
        <f t="shared" si="13"/>
        <v>0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173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68</v>
      </c>
      <c r="B144" s="160" t="s">
        <v>318</v>
      </c>
      <c r="C144" s="195" t="s">
        <v>319</v>
      </c>
      <c r="D144" s="162" t="s">
        <v>179</v>
      </c>
      <c r="E144" s="169">
        <v>2</v>
      </c>
      <c r="F144" s="172"/>
      <c r="G144" s="173">
        <f t="shared" si="7"/>
        <v>0</v>
      </c>
      <c r="H144" s="172"/>
      <c r="I144" s="173">
        <f t="shared" si="8"/>
        <v>0</v>
      </c>
      <c r="J144" s="172"/>
      <c r="K144" s="173">
        <f t="shared" si="9"/>
        <v>0</v>
      </c>
      <c r="L144" s="173">
        <v>15</v>
      </c>
      <c r="M144" s="173">
        <f t="shared" si="10"/>
        <v>0</v>
      </c>
      <c r="N144" s="163">
        <v>1.8000000000000001E-4</v>
      </c>
      <c r="O144" s="163">
        <f t="shared" si="11"/>
        <v>3.6000000000000002E-4</v>
      </c>
      <c r="P144" s="163">
        <v>0</v>
      </c>
      <c r="Q144" s="163">
        <f t="shared" si="12"/>
        <v>0</v>
      </c>
      <c r="R144" s="163"/>
      <c r="S144" s="163"/>
      <c r="T144" s="164">
        <v>0</v>
      </c>
      <c r="U144" s="163">
        <f t="shared" si="13"/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173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>
        <v>69</v>
      </c>
      <c r="B145" s="160" t="s">
        <v>320</v>
      </c>
      <c r="C145" s="195" t="s">
        <v>321</v>
      </c>
      <c r="D145" s="162" t="s">
        <v>179</v>
      </c>
      <c r="E145" s="169">
        <v>2</v>
      </c>
      <c r="F145" s="172"/>
      <c r="G145" s="173">
        <f t="shared" si="7"/>
        <v>0</v>
      </c>
      <c r="H145" s="172"/>
      <c r="I145" s="173">
        <f t="shared" si="8"/>
        <v>0</v>
      </c>
      <c r="J145" s="172"/>
      <c r="K145" s="173">
        <f t="shared" si="9"/>
        <v>0</v>
      </c>
      <c r="L145" s="173">
        <v>15</v>
      </c>
      <c r="M145" s="173">
        <f t="shared" si="10"/>
        <v>0</v>
      </c>
      <c r="N145" s="163">
        <v>6.9999999999999994E-5</v>
      </c>
      <c r="O145" s="163">
        <f t="shared" si="11"/>
        <v>1.3999999999999999E-4</v>
      </c>
      <c r="P145" s="163">
        <v>0</v>
      </c>
      <c r="Q145" s="163">
        <f t="shared" si="12"/>
        <v>0</v>
      </c>
      <c r="R145" s="163"/>
      <c r="S145" s="163"/>
      <c r="T145" s="164">
        <v>0.57640000000000002</v>
      </c>
      <c r="U145" s="163">
        <f t="shared" si="13"/>
        <v>1.1499999999999999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124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70</v>
      </c>
      <c r="B146" s="160" t="s">
        <v>322</v>
      </c>
      <c r="C146" s="195" t="s">
        <v>323</v>
      </c>
      <c r="D146" s="162" t="s">
        <v>179</v>
      </c>
      <c r="E146" s="169">
        <v>2</v>
      </c>
      <c r="F146" s="172"/>
      <c r="G146" s="173">
        <f t="shared" si="7"/>
        <v>0</v>
      </c>
      <c r="H146" s="172"/>
      <c r="I146" s="173">
        <f t="shared" si="8"/>
        <v>0</v>
      </c>
      <c r="J146" s="172"/>
      <c r="K146" s="173">
        <f t="shared" si="9"/>
        <v>0</v>
      </c>
      <c r="L146" s="173">
        <v>15</v>
      </c>
      <c r="M146" s="173">
        <f t="shared" si="10"/>
        <v>0</v>
      </c>
      <c r="N146" s="163">
        <v>1.2199999999999999E-3</v>
      </c>
      <c r="O146" s="163">
        <f t="shared" si="11"/>
        <v>2.4399999999999999E-3</v>
      </c>
      <c r="P146" s="163">
        <v>0</v>
      </c>
      <c r="Q146" s="163">
        <f t="shared" si="12"/>
        <v>0</v>
      </c>
      <c r="R146" s="163"/>
      <c r="S146" s="163"/>
      <c r="T146" s="164">
        <v>0</v>
      </c>
      <c r="U146" s="163">
        <f t="shared" si="13"/>
        <v>0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173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71</v>
      </c>
      <c r="B147" s="160" t="s">
        <v>324</v>
      </c>
      <c r="C147" s="195" t="s">
        <v>325</v>
      </c>
      <c r="D147" s="162" t="s">
        <v>179</v>
      </c>
      <c r="E147" s="169">
        <v>38</v>
      </c>
      <c r="F147" s="172"/>
      <c r="G147" s="173">
        <f t="shared" si="7"/>
        <v>0</v>
      </c>
      <c r="H147" s="172"/>
      <c r="I147" s="173">
        <f t="shared" si="8"/>
        <v>0</v>
      </c>
      <c r="J147" s="172"/>
      <c r="K147" s="173">
        <f t="shared" si="9"/>
        <v>0</v>
      </c>
      <c r="L147" s="173">
        <v>15</v>
      </c>
      <c r="M147" s="173">
        <f t="shared" si="10"/>
        <v>0</v>
      </c>
      <c r="N147" s="163">
        <v>5.0000000000000002E-5</v>
      </c>
      <c r="O147" s="163">
        <f t="shared" si="11"/>
        <v>1.9E-3</v>
      </c>
      <c r="P147" s="163">
        <v>0</v>
      </c>
      <c r="Q147" s="163">
        <f t="shared" si="12"/>
        <v>0</v>
      </c>
      <c r="R147" s="163"/>
      <c r="S147" s="163"/>
      <c r="T147" s="164">
        <v>0.1</v>
      </c>
      <c r="U147" s="163">
        <f t="shared" si="13"/>
        <v>3.8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124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>
        <v>72</v>
      </c>
      <c r="B148" s="160" t="s">
        <v>326</v>
      </c>
      <c r="C148" s="195" t="s">
        <v>327</v>
      </c>
      <c r="D148" s="162" t="s">
        <v>179</v>
      </c>
      <c r="E148" s="169">
        <v>38</v>
      </c>
      <c r="F148" s="172"/>
      <c r="G148" s="173">
        <f t="shared" si="7"/>
        <v>0</v>
      </c>
      <c r="H148" s="172"/>
      <c r="I148" s="173">
        <f t="shared" si="8"/>
        <v>0</v>
      </c>
      <c r="J148" s="172"/>
      <c r="K148" s="173">
        <f t="shared" si="9"/>
        <v>0</v>
      </c>
      <c r="L148" s="173">
        <v>15</v>
      </c>
      <c r="M148" s="173">
        <f t="shared" si="10"/>
        <v>0</v>
      </c>
      <c r="N148" s="163">
        <v>7.6000000000000004E-4</v>
      </c>
      <c r="O148" s="163">
        <f t="shared" si="11"/>
        <v>2.8879999999999999E-2</v>
      </c>
      <c r="P148" s="163">
        <v>0</v>
      </c>
      <c r="Q148" s="163">
        <f t="shared" si="12"/>
        <v>0</v>
      </c>
      <c r="R148" s="163"/>
      <c r="S148" s="163"/>
      <c r="T148" s="164">
        <v>0</v>
      </c>
      <c r="U148" s="163">
        <f t="shared" si="13"/>
        <v>0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173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>
        <v>73</v>
      </c>
      <c r="B149" s="160" t="s">
        <v>328</v>
      </c>
      <c r="C149" s="195" t="s">
        <v>329</v>
      </c>
      <c r="D149" s="162" t="s">
        <v>170</v>
      </c>
      <c r="E149" s="169">
        <v>30</v>
      </c>
      <c r="F149" s="172"/>
      <c r="G149" s="173">
        <f t="shared" si="7"/>
        <v>0</v>
      </c>
      <c r="H149" s="172"/>
      <c r="I149" s="173">
        <f t="shared" si="8"/>
        <v>0</v>
      </c>
      <c r="J149" s="172"/>
      <c r="K149" s="173">
        <f t="shared" si="9"/>
        <v>0</v>
      </c>
      <c r="L149" s="173">
        <v>15</v>
      </c>
      <c r="M149" s="173">
        <f t="shared" si="10"/>
        <v>0</v>
      </c>
      <c r="N149" s="163">
        <v>6.0000000000000002E-5</v>
      </c>
      <c r="O149" s="163">
        <f t="shared" si="11"/>
        <v>1.8E-3</v>
      </c>
      <c r="P149" s="163">
        <v>0</v>
      </c>
      <c r="Q149" s="163">
        <f t="shared" si="12"/>
        <v>0</v>
      </c>
      <c r="R149" s="163"/>
      <c r="S149" s="163"/>
      <c r="T149" s="164">
        <v>0.25629999999999997</v>
      </c>
      <c r="U149" s="163">
        <f t="shared" si="13"/>
        <v>7.69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124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ht="22.5" outlineLevel="1" x14ac:dyDescent="0.2">
      <c r="A150" s="154">
        <v>74</v>
      </c>
      <c r="B150" s="160" t="s">
        <v>330</v>
      </c>
      <c r="C150" s="195" t="s">
        <v>331</v>
      </c>
      <c r="D150" s="162" t="s">
        <v>170</v>
      </c>
      <c r="E150" s="169">
        <v>30</v>
      </c>
      <c r="F150" s="172"/>
      <c r="G150" s="173">
        <f t="shared" si="7"/>
        <v>0</v>
      </c>
      <c r="H150" s="172"/>
      <c r="I150" s="173">
        <f t="shared" si="8"/>
        <v>0</v>
      </c>
      <c r="J150" s="172"/>
      <c r="K150" s="173">
        <f t="shared" si="9"/>
        <v>0</v>
      </c>
      <c r="L150" s="173">
        <v>15</v>
      </c>
      <c r="M150" s="173">
        <f t="shared" si="10"/>
        <v>0</v>
      </c>
      <c r="N150" s="163">
        <v>2.3E-3</v>
      </c>
      <c r="O150" s="163">
        <f t="shared" si="11"/>
        <v>6.9000000000000006E-2</v>
      </c>
      <c r="P150" s="163">
        <v>0</v>
      </c>
      <c r="Q150" s="163">
        <f t="shared" si="12"/>
        <v>0</v>
      </c>
      <c r="R150" s="163"/>
      <c r="S150" s="163"/>
      <c r="T150" s="164">
        <v>0</v>
      </c>
      <c r="U150" s="163">
        <f t="shared" si="13"/>
        <v>0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173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>
        <v>75</v>
      </c>
      <c r="B151" s="160" t="s">
        <v>332</v>
      </c>
      <c r="C151" s="195" t="s">
        <v>333</v>
      </c>
      <c r="D151" s="162" t="s">
        <v>179</v>
      </c>
      <c r="E151" s="169">
        <v>4</v>
      </c>
      <c r="F151" s="172"/>
      <c r="G151" s="173">
        <f t="shared" si="7"/>
        <v>0</v>
      </c>
      <c r="H151" s="172"/>
      <c r="I151" s="173">
        <f t="shared" si="8"/>
        <v>0</v>
      </c>
      <c r="J151" s="172"/>
      <c r="K151" s="173">
        <f t="shared" si="9"/>
        <v>0</v>
      </c>
      <c r="L151" s="173">
        <v>15</v>
      </c>
      <c r="M151" s="173">
        <f t="shared" si="10"/>
        <v>0</v>
      </c>
      <c r="N151" s="163">
        <v>1.1199999999999999E-3</v>
      </c>
      <c r="O151" s="163">
        <f t="shared" si="11"/>
        <v>4.4799999999999996E-3</v>
      </c>
      <c r="P151" s="163">
        <v>0</v>
      </c>
      <c r="Q151" s="163">
        <f t="shared" si="12"/>
        <v>0</v>
      </c>
      <c r="R151" s="163"/>
      <c r="S151" s="163"/>
      <c r="T151" s="164">
        <v>0</v>
      </c>
      <c r="U151" s="163">
        <f t="shared" si="13"/>
        <v>0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173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76</v>
      </c>
      <c r="B152" s="160" t="s">
        <v>334</v>
      </c>
      <c r="C152" s="195" t="s">
        <v>335</v>
      </c>
      <c r="D152" s="162" t="s">
        <v>179</v>
      </c>
      <c r="E152" s="169">
        <v>16</v>
      </c>
      <c r="F152" s="172"/>
      <c r="G152" s="173">
        <f t="shared" si="7"/>
        <v>0</v>
      </c>
      <c r="H152" s="172"/>
      <c r="I152" s="173">
        <f t="shared" si="8"/>
        <v>0</v>
      </c>
      <c r="J152" s="172"/>
      <c r="K152" s="173">
        <f t="shared" si="9"/>
        <v>0</v>
      </c>
      <c r="L152" s="173">
        <v>15</v>
      </c>
      <c r="M152" s="173">
        <f t="shared" si="10"/>
        <v>0</v>
      </c>
      <c r="N152" s="163">
        <v>5.2999999999999998E-4</v>
      </c>
      <c r="O152" s="163">
        <f t="shared" si="11"/>
        <v>8.4799999999999997E-3</v>
      </c>
      <c r="P152" s="163">
        <v>0</v>
      </c>
      <c r="Q152" s="163">
        <f t="shared" si="12"/>
        <v>0</v>
      </c>
      <c r="R152" s="163"/>
      <c r="S152" s="163"/>
      <c r="T152" s="164">
        <v>0.16500000000000001</v>
      </c>
      <c r="U152" s="163">
        <f t="shared" si="13"/>
        <v>2.64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124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>
        <v>77</v>
      </c>
      <c r="B153" s="160" t="s">
        <v>336</v>
      </c>
      <c r="C153" s="195" t="s">
        <v>337</v>
      </c>
      <c r="D153" s="162" t="s">
        <v>179</v>
      </c>
      <c r="E153" s="169">
        <v>16</v>
      </c>
      <c r="F153" s="172"/>
      <c r="G153" s="173">
        <f t="shared" si="7"/>
        <v>0</v>
      </c>
      <c r="H153" s="172"/>
      <c r="I153" s="173">
        <f t="shared" si="8"/>
        <v>0</v>
      </c>
      <c r="J153" s="172"/>
      <c r="K153" s="173">
        <f t="shared" si="9"/>
        <v>0</v>
      </c>
      <c r="L153" s="173">
        <v>15</v>
      </c>
      <c r="M153" s="173">
        <f t="shared" si="10"/>
        <v>0</v>
      </c>
      <c r="N153" s="163">
        <v>2.1000000000000001E-4</v>
      </c>
      <c r="O153" s="163">
        <f t="shared" si="11"/>
        <v>3.3600000000000001E-3</v>
      </c>
      <c r="P153" s="163">
        <v>0</v>
      </c>
      <c r="Q153" s="163">
        <f t="shared" si="12"/>
        <v>0</v>
      </c>
      <c r="R153" s="163"/>
      <c r="S153" s="163"/>
      <c r="T153" s="164">
        <v>0</v>
      </c>
      <c r="U153" s="163">
        <f t="shared" si="13"/>
        <v>0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173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54">
        <v>78</v>
      </c>
      <c r="B154" s="160" t="s">
        <v>338</v>
      </c>
      <c r="C154" s="195" t="s">
        <v>339</v>
      </c>
      <c r="D154" s="162" t="s">
        <v>170</v>
      </c>
      <c r="E154" s="169">
        <v>83.8</v>
      </c>
      <c r="F154" s="172"/>
      <c r="G154" s="173">
        <f t="shared" si="7"/>
        <v>0</v>
      </c>
      <c r="H154" s="172"/>
      <c r="I154" s="173">
        <f t="shared" si="8"/>
        <v>0</v>
      </c>
      <c r="J154" s="172"/>
      <c r="K154" s="173">
        <f t="shared" si="9"/>
        <v>0</v>
      </c>
      <c r="L154" s="173">
        <v>15</v>
      </c>
      <c r="M154" s="173">
        <f t="shared" si="10"/>
        <v>0</v>
      </c>
      <c r="N154" s="163">
        <v>3.0000000000000001E-3</v>
      </c>
      <c r="O154" s="163">
        <f t="shared" si="11"/>
        <v>0.25140000000000001</v>
      </c>
      <c r="P154" s="163">
        <v>0</v>
      </c>
      <c r="Q154" s="163">
        <f t="shared" si="12"/>
        <v>0</v>
      </c>
      <c r="R154" s="163"/>
      <c r="S154" s="163"/>
      <c r="T154" s="164">
        <v>0.76300000000000001</v>
      </c>
      <c r="U154" s="163">
        <f t="shared" si="13"/>
        <v>63.94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124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/>
      <c r="B155" s="160"/>
      <c r="C155" s="196" t="s">
        <v>340</v>
      </c>
      <c r="D155" s="165"/>
      <c r="E155" s="170">
        <v>82.2</v>
      </c>
      <c r="F155" s="173"/>
      <c r="G155" s="173"/>
      <c r="H155" s="173"/>
      <c r="I155" s="173"/>
      <c r="J155" s="173"/>
      <c r="K155" s="173"/>
      <c r="L155" s="173"/>
      <c r="M155" s="173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126</v>
      </c>
      <c r="AF155" s="153">
        <v>0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/>
      <c r="B156" s="160"/>
      <c r="C156" s="196" t="s">
        <v>341</v>
      </c>
      <c r="D156" s="165"/>
      <c r="E156" s="170">
        <v>1.6</v>
      </c>
      <c r="F156" s="173"/>
      <c r="G156" s="173"/>
      <c r="H156" s="173"/>
      <c r="I156" s="173"/>
      <c r="J156" s="173"/>
      <c r="K156" s="173"/>
      <c r="L156" s="173"/>
      <c r="M156" s="173"/>
      <c r="N156" s="163"/>
      <c r="O156" s="163"/>
      <c r="P156" s="163"/>
      <c r="Q156" s="163"/>
      <c r="R156" s="163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126</v>
      </c>
      <c r="AF156" s="153">
        <v>0</v>
      </c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>
        <v>79</v>
      </c>
      <c r="B157" s="160" t="s">
        <v>342</v>
      </c>
      <c r="C157" s="195" t="s">
        <v>343</v>
      </c>
      <c r="D157" s="162" t="s">
        <v>179</v>
      </c>
      <c r="E157" s="169">
        <v>100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63">
        <v>0</v>
      </c>
      <c r="O157" s="163">
        <f>ROUND(E157*N157,5)</f>
        <v>0</v>
      </c>
      <c r="P157" s="163">
        <v>0</v>
      </c>
      <c r="Q157" s="163">
        <f>ROUND(E157*P157,5)</f>
        <v>0</v>
      </c>
      <c r="R157" s="163"/>
      <c r="S157" s="163"/>
      <c r="T157" s="164">
        <v>0</v>
      </c>
      <c r="U157" s="163">
        <f>ROUND(E157*T157,2)</f>
        <v>0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173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54">
        <v>80</v>
      </c>
      <c r="B158" s="160" t="s">
        <v>344</v>
      </c>
      <c r="C158" s="195" t="s">
        <v>345</v>
      </c>
      <c r="D158" s="162" t="s">
        <v>170</v>
      </c>
      <c r="E158" s="169">
        <v>37.409999999999997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15</v>
      </c>
      <c r="M158" s="173">
        <f>G158*(1+L158/100)</f>
        <v>0</v>
      </c>
      <c r="N158" s="163">
        <v>0</v>
      </c>
      <c r="O158" s="163">
        <f>ROUND(E158*N158,5)</f>
        <v>0</v>
      </c>
      <c r="P158" s="163">
        <v>0</v>
      </c>
      <c r="Q158" s="163">
        <f>ROUND(E158*P158,5)</f>
        <v>0</v>
      </c>
      <c r="R158" s="163"/>
      <c r="S158" s="163"/>
      <c r="T158" s="164">
        <v>0</v>
      </c>
      <c r="U158" s="163">
        <f>ROUND(E158*T158,2)</f>
        <v>0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124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>
        <v>81</v>
      </c>
      <c r="B159" s="160" t="s">
        <v>346</v>
      </c>
      <c r="C159" s="195" t="s">
        <v>347</v>
      </c>
      <c r="D159" s="162" t="s">
        <v>0</v>
      </c>
      <c r="E159" s="169">
        <v>1465.37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15</v>
      </c>
      <c r="M159" s="173">
        <f>G159*(1+L159/100)</f>
        <v>0</v>
      </c>
      <c r="N159" s="163">
        <v>0</v>
      </c>
      <c r="O159" s="163">
        <f>ROUND(E159*N159,5)</f>
        <v>0</v>
      </c>
      <c r="P159" s="163">
        <v>0</v>
      </c>
      <c r="Q159" s="163">
        <f>ROUND(E159*P159,5)</f>
        <v>0</v>
      </c>
      <c r="R159" s="163"/>
      <c r="S159" s="163"/>
      <c r="T159" s="164">
        <v>0</v>
      </c>
      <c r="U159" s="163">
        <f>ROUND(E159*T159,2)</f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124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x14ac:dyDescent="0.2">
      <c r="A160" s="155" t="s">
        <v>119</v>
      </c>
      <c r="B160" s="161" t="s">
        <v>82</v>
      </c>
      <c r="C160" s="197" t="s">
        <v>83</v>
      </c>
      <c r="D160" s="166"/>
      <c r="E160" s="171"/>
      <c r="F160" s="174"/>
      <c r="G160" s="174">
        <f>SUMIF(AE161:AE184,"&lt;&gt;NOR",G161:G184)</f>
        <v>0</v>
      </c>
      <c r="H160" s="174"/>
      <c r="I160" s="174">
        <f>SUM(I161:I184)</f>
        <v>0</v>
      </c>
      <c r="J160" s="174"/>
      <c r="K160" s="174">
        <f>SUM(K161:K184)</f>
        <v>0</v>
      </c>
      <c r="L160" s="174"/>
      <c r="M160" s="174">
        <f>SUM(M161:M184)</f>
        <v>0</v>
      </c>
      <c r="N160" s="167"/>
      <c r="O160" s="167">
        <f>SUM(O161:O184)</f>
        <v>3.356E-2</v>
      </c>
      <c r="P160" s="167"/>
      <c r="Q160" s="167">
        <f>SUM(Q161:Q184)</f>
        <v>0</v>
      </c>
      <c r="R160" s="167"/>
      <c r="S160" s="167"/>
      <c r="T160" s="168"/>
      <c r="U160" s="167">
        <f>SUM(U161:U184)</f>
        <v>25.740000000000002</v>
      </c>
      <c r="AE160" t="s">
        <v>120</v>
      </c>
    </row>
    <row r="161" spans="1:60" outlineLevel="1" x14ac:dyDescent="0.2">
      <c r="A161" s="154">
        <v>82</v>
      </c>
      <c r="B161" s="160" t="s">
        <v>348</v>
      </c>
      <c r="C161" s="195" t="s">
        <v>349</v>
      </c>
      <c r="D161" s="162" t="s">
        <v>179</v>
      </c>
      <c r="E161" s="169">
        <v>4</v>
      </c>
      <c r="F161" s="172"/>
      <c r="G161" s="173">
        <f t="shared" ref="G161:G169" si="14">ROUND(E161*F161,2)</f>
        <v>0</v>
      </c>
      <c r="H161" s="172"/>
      <c r="I161" s="173">
        <f t="shared" ref="I161:I169" si="15">ROUND(E161*H161,2)</f>
        <v>0</v>
      </c>
      <c r="J161" s="172"/>
      <c r="K161" s="173">
        <f t="shared" ref="K161:K169" si="16">ROUND(E161*J161,2)</f>
        <v>0</v>
      </c>
      <c r="L161" s="173">
        <v>15</v>
      </c>
      <c r="M161" s="173">
        <f t="shared" ref="M161:M169" si="17">G161*(1+L161/100)</f>
        <v>0</v>
      </c>
      <c r="N161" s="163">
        <v>0</v>
      </c>
      <c r="O161" s="163">
        <f t="shared" ref="O161:O169" si="18">ROUND(E161*N161,5)</f>
        <v>0</v>
      </c>
      <c r="P161" s="163">
        <v>0</v>
      </c>
      <c r="Q161" s="163">
        <f t="shared" ref="Q161:Q169" si="19">ROUND(E161*P161,5)</f>
        <v>0</v>
      </c>
      <c r="R161" s="163"/>
      <c r="S161" s="163"/>
      <c r="T161" s="164">
        <v>1.115</v>
      </c>
      <c r="U161" s="163">
        <f t="shared" ref="U161:U169" si="20">ROUND(E161*T161,2)</f>
        <v>4.46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124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ht="22.5" outlineLevel="1" x14ac:dyDescent="0.2">
      <c r="A162" s="154">
        <v>83</v>
      </c>
      <c r="B162" s="160" t="s">
        <v>350</v>
      </c>
      <c r="C162" s="195" t="s">
        <v>351</v>
      </c>
      <c r="D162" s="162" t="s">
        <v>208</v>
      </c>
      <c r="E162" s="169">
        <v>1</v>
      </c>
      <c r="F162" s="172"/>
      <c r="G162" s="173">
        <f t="shared" si="14"/>
        <v>0</v>
      </c>
      <c r="H162" s="172"/>
      <c r="I162" s="173">
        <f t="shared" si="15"/>
        <v>0</v>
      </c>
      <c r="J162" s="172"/>
      <c r="K162" s="173">
        <f t="shared" si="16"/>
        <v>0</v>
      </c>
      <c r="L162" s="173">
        <v>15</v>
      </c>
      <c r="M162" s="173">
        <f t="shared" si="17"/>
        <v>0</v>
      </c>
      <c r="N162" s="163">
        <v>0</v>
      </c>
      <c r="O162" s="163">
        <f t="shared" si="18"/>
        <v>0</v>
      </c>
      <c r="P162" s="163">
        <v>0</v>
      </c>
      <c r="Q162" s="163">
        <f t="shared" si="19"/>
        <v>0</v>
      </c>
      <c r="R162" s="163"/>
      <c r="S162" s="163"/>
      <c r="T162" s="164">
        <v>0</v>
      </c>
      <c r="U162" s="163">
        <f t="shared" si="20"/>
        <v>0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124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ht="22.5" outlineLevel="1" x14ac:dyDescent="0.2">
      <c r="A163" s="154">
        <v>84</v>
      </c>
      <c r="B163" s="160" t="s">
        <v>352</v>
      </c>
      <c r="C163" s="195" t="s">
        <v>353</v>
      </c>
      <c r="D163" s="162" t="s">
        <v>208</v>
      </c>
      <c r="E163" s="169">
        <v>1</v>
      </c>
      <c r="F163" s="172"/>
      <c r="G163" s="173">
        <f t="shared" si="14"/>
        <v>0</v>
      </c>
      <c r="H163" s="172"/>
      <c r="I163" s="173">
        <f t="shared" si="15"/>
        <v>0</v>
      </c>
      <c r="J163" s="172"/>
      <c r="K163" s="173">
        <f t="shared" si="16"/>
        <v>0</v>
      </c>
      <c r="L163" s="173">
        <v>15</v>
      </c>
      <c r="M163" s="173">
        <f t="shared" si="17"/>
        <v>0</v>
      </c>
      <c r="N163" s="163">
        <v>0</v>
      </c>
      <c r="O163" s="163">
        <f t="shared" si="18"/>
        <v>0</v>
      </c>
      <c r="P163" s="163">
        <v>0</v>
      </c>
      <c r="Q163" s="163">
        <f t="shared" si="19"/>
        <v>0</v>
      </c>
      <c r="R163" s="163"/>
      <c r="S163" s="163"/>
      <c r="T163" s="164">
        <v>0</v>
      </c>
      <c r="U163" s="163">
        <f t="shared" si="20"/>
        <v>0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124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22.5" outlineLevel="1" x14ac:dyDescent="0.2">
      <c r="A164" s="154">
        <v>85</v>
      </c>
      <c r="B164" s="160" t="s">
        <v>354</v>
      </c>
      <c r="C164" s="195" t="s">
        <v>355</v>
      </c>
      <c r="D164" s="162" t="s">
        <v>208</v>
      </c>
      <c r="E164" s="169">
        <v>1</v>
      </c>
      <c r="F164" s="172"/>
      <c r="G164" s="173">
        <f t="shared" si="14"/>
        <v>0</v>
      </c>
      <c r="H164" s="172"/>
      <c r="I164" s="173">
        <f t="shared" si="15"/>
        <v>0</v>
      </c>
      <c r="J164" s="172"/>
      <c r="K164" s="173">
        <f t="shared" si="16"/>
        <v>0</v>
      </c>
      <c r="L164" s="173">
        <v>15</v>
      </c>
      <c r="M164" s="173">
        <f t="shared" si="17"/>
        <v>0</v>
      </c>
      <c r="N164" s="163">
        <v>0</v>
      </c>
      <c r="O164" s="163">
        <f t="shared" si="18"/>
        <v>0</v>
      </c>
      <c r="P164" s="163">
        <v>0</v>
      </c>
      <c r="Q164" s="163">
        <f t="shared" si="19"/>
        <v>0</v>
      </c>
      <c r="R164" s="163"/>
      <c r="S164" s="163"/>
      <c r="T164" s="164">
        <v>0</v>
      </c>
      <c r="U164" s="163">
        <f t="shared" si="20"/>
        <v>0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124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ht="22.5" outlineLevel="1" x14ac:dyDescent="0.2">
      <c r="A165" s="154">
        <v>86</v>
      </c>
      <c r="B165" s="160" t="s">
        <v>356</v>
      </c>
      <c r="C165" s="195" t="s">
        <v>357</v>
      </c>
      <c r="D165" s="162" t="s">
        <v>208</v>
      </c>
      <c r="E165" s="169">
        <v>1</v>
      </c>
      <c r="F165" s="172"/>
      <c r="G165" s="173">
        <f t="shared" si="14"/>
        <v>0</v>
      </c>
      <c r="H165" s="172"/>
      <c r="I165" s="173">
        <f t="shared" si="15"/>
        <v>0</v>
      </c>
      <c r="J165" s="172"/>
      <c r="K165" s="173">
        <f t="shared" si="16"/>
        <v>0</v>
      </c>
      <c r="L165" s="173">
        <v>15</v>
      </c>
      <c r="M165" s="173">
        <f t="shared" si="17"/>
        <v>0</v>
      </c>
      <c r="N165" s="163">
        <v>0</v>
      </c>
      <c r="O165" s="163">
        <f t="shared" si="18"/>
        <v>0</v>
      </c>
      <c r="P165" s="163">
        <v>0</v>
      </c>
      <c r="Q165" s="163">
        <f t="shared" si="19"/>
        <v>0</v>
      </c>
      <c r="R165" s="163"/>
      <c r="S165" s="163"/>
      <c r="T165" s="164">
        <v>0</v>
      </c>
      <c r="U165" s="163">
        <f t="shared" si="20"/>
        <v>0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124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>
        <v>87</v>
      </c>
      <c r="B166" s="160" t="s">
        <v>358</v>
      </c>
      <c r="C166" s="195" t="s">
        <v>359</v>
      </c>
      <c r="D166" s="162" t="s">
        <v>179</v>
      </c>
      <c r="E166" s="169">
        <v>4</v>
      </c>
      <c r="F166" s="172"/>
      <c r="G166" s="173">
        <f t="shared" si="14"/>
        <v>0</v>
      </c>
      <c r="H166" s="172"/>
      <c r="I166" s="173">
        <f t="shared" si="15"/>
        <v>0</v>
      </c>
      <c r="J166" s="172"/>
      <c r="K166" s="173">
        <f t="shared" si="16"/>
        <v>0</v>
      </c>
      <c r="L166" s="173">
        <v>15</v>
      </c>
      <c r="M166" s="173">
        <f t="shared" si="17"/>
        <v>0</v>
      </c>
      <c r="N166" s="163">
        <v>1.0000000000000001E-5</v>
      </c>
      <c r="O166" s="163">
        <f t="shared" si="18"/>
        <v>4.0000000000000003E-5</v>
      </c>
      <c r="P166" s="163">
        <v>0</v>
      </c>
      <c r="Q166" s="163">
        <f t="shared" si="19"/>
        <v>0</v>
      </c>
      <c r="R166" s="163"/>
      <c r="S166" s="163"/>
      <c r="T166" s="164">
        <v>0.45</v>
      </c>
      <c r="U166" s="163">
        <f t="shared" si="20"/>
        <v>1.8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124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88</v>
      </c>
      <c r="B167" s="160" t="s">
        <v>360</v>
      </c>
      <c r="C167" s="195" t="s">
        <v>361</v>
      </c>
      <c r="D167" s="162" t="s">
        <v>179</v>
      </c>
      <c r="E167" s="169">
        <v>4</v>
      </c>
      <c r="F167" s="172"/>
      <c r="G167" s="173">
        <f t="shared" si="14"/>
        <v>0</v>
      </c>
      <c r="H167" s="172"/>
      <c r="I167" s="173">
        <f t="shared" si="15"/>
        <v>0</v>
      </c>
      <c r="J167" s="172"/>
      <c r="K167" s="173">
        <f t="shared" si="16"/>
        <v>0</v>
      </c>
      <c r="L167" s="173">
        <v>15</v>
      </c>
      <c r="M167" s="173">
        <f t="shared" si="17"/>
        <v>0</v>
      </c>
      <c r="N167" s="163">
        <v>5.5799999999999999E-3</v>
      </c>
      <c r="O167" s="163">
        <f t="shared" si="18"/>
        <v>2.232E-2</v>
      </c>
      <c r="P167" s="163">
        <v>0</v>
      </c>
      <c r="Q167" s="163">
        <f t="shared" si="19"/>
        <v>0</v>
      </c>
      <c r="R167" s="163"/>
      <c r="S167" s="163"/>
      <c r="T167" s="164">
        <v>0</v>
      </c>
      <c r="U167" s="163">
        <f t="shared" si="20"/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173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2.5" outlineLevel="1" x14ac:dyDescent="0.2">
      <c r="A168" s="154">
        <v>89</v>
      </c>
      <c r="B168" s="160" t="s">
        <v>362</v>
      </c>
      <c r="C168" s="195" t="s">
        <v>363</v>
      </c>
      <c r="D168" s="162" t="s">
        <v>208</v>
      </c>
      <c r="E168" s="169">
        <v>16</v>
      </c>
      <c r="F168" s="172"/>
      <c r="G168" s="173">
        <f t="shared" si="14"/>
        <v>0</v>
      </c>
      <c r="H168" s="172"/>
      <c r="I168" s="173">
        <f t="shared" si="15"/>
        <v>0</v>
      </c>
      <c r="J168" s="172"/>
      <c r="K168" s="173">
        <f t="shared" si="16"/>
        <v>0</v>
      </c>
      <c r="L168" s="173">
        <v>15</v>
      </c>
      <c r="M168" s="173">
        <f t="shared" si="17"/>
        <v>0</v>
      </c>
      <c r="N168" s="163">
        <v>0</v>
      </c>
      <c r="O168" s="163">
        <f t="shared" si="18"/>
        <v>0</v>
      </c>
      <c r="P168" s="163">
        <v>0</v>
      </c>
      <c r="Q168" s="163">
        <f t="shared" si="19"/>
        <v>0</v>
      </c>
      <c r="R168" s="163"/>
      <c r="S168" s="163"/>
      <c r="T168" s="164">
        <v>0</v>
      </c>
      <c r="U168" s="163">
        <f t="shared" si="20"/>
        <v>0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124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1" x14ac:dyDescent="0.2">
      <c r="A169" s="154">
        <v>90</v>
      </c>
      <c r="B169" s="160" t="s">
        <v>364</v>
      </c>
      <c r="C169" s="195" t="s">
        <v>365</v>
      </c>
      <c r="D169" s="162" t="s">
        <v>123</v>
      </c>
      <c r="E169" s="169">
        <v>22.4</v>
      </c>
      <c r="F169" s="172"/>
      <c r="G169" s="173">
        <f t="shared" si="14"/>
        <v>0</v>
      </c>
      <c r="H169" s="172"/>
      <c r="I169" s="173">
        <f t="shared" si="15"/>
        <v>0</v>
      </c>
      <c r="J169" s="172"/>
      <c r="K169" s="173">
        <f t="shared" si="16"/>
        <v>0</v>
      </c>
      <c r="L169" s="173">
        <v>15</v>
      </c>
      <c r="M169" s="173">
        <f t="shared" si="17"/>
        <v>0</v>
      </c>
      <c r="N169" s="163">
        <v>0</v>
      </c>
      <c r="O169" s="163">
        <f t="shared" si="18"/>
        <v>0</v>
      </c>
      <c r="P169" s="163">
        <v>0</v>
      </c>
      <c r="Q169" s="163">
        <f t="shared" si="19"/>
        <v>0</v>
      </c>
      <c r="R169" s="163"/>
      <c r="S169" s="163"/>
      <c r="T169" s="164">
        <v>0</v>
      </c>
      <c r="U169" s="163">
        <f t="shared" si="20"/>
        <v>0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124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0"/>
      <c r="C170" s="196" t="s">
        <v>366</v>
      </c>
      <c r="D170" s="165"/>
      <c r="E170" s="170">
        <v>22.4</v>
      </c>
      <c r="F170" s="173"/>
      <c r="G170" s="173"/>
      <c r="H170" s="173"/>
      <c r="I170" s="173"/>
      <c r="J170" s="173"/>
      <c r="K170" s="173"/>
      <c r="L170" s="173"/>
      <c r="M170" s="173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126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91</v>
      </c>
      <c r="B171" s="160" t="s">
        <v>367</v>
      </c>
      <c r="C171" s="195" t="s">
        <v>368</v>
      </c>
      <c r="D171" s="162" t="s">
        <v>123</v>
      </c>
      <c r="E171" s="169">
        <v>22.4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15</v>
      </c>
      <c r="M171" s="173">
        <f>G171*(1+L171/100)</f>
        <v>0</v>
      </c>
      <c r="N171" s="163">
        <v>5.0000000000000001E-4</v>
      </c>
      <c r="O171" s="163">
        <f>ROUND(E171*N171,5)</f>
        <v>1.12E-2</v>
      </c>
      <c r="P171" s="163">
        <v>0</v>
      </c>
      <c r="Q171" s="163">
        <f>ROUND(E171*P171,5)</f>
        <v>0</v>
      </c>
      <c r="R171" s="163"/>
      <c r="S171" s="163"/>
      <c r="T171" s="164">
        <v>0.46</v>
      </c>
      <c r="U171" s="163">
        <f>ROUND(E171*T171,2)</f>
        <v>10.3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124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0"/>
      <c r="C172" s="196" t="s">
        <v>369</v>
      </c>
      <c r="D172" s="165"/>
      <c r="E172" s="170">
        <v>15.2</v>
      </c>
      <c r="F172" s="173"/>
      <c r="G172" s="173"/>
      <c r="H172" s="173"/>
      <c r="I172" s="173"/>
      <c r="J172" s="173"/>
      <c r="K172" s="173"/>
      <c r="L172" s="173"/>
      <c r="M172" s="173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126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0"/>
      <c r="C173" s="196" t="s">
        <v>370</v>
      </c>
      <c r="D173" s="165"/>
      <c r="E173" s="170">
        <v>7.2</v>
      </c>
      <c r="F173" s="173"/>
      <c r="G173" s="173"/>
      <c r="H173" s="173"/>
      <c r="I173" s="173"/>
      <c r="J173" s="173"/>
      <c r="K173" s="173"/>
      <c r="L173" s="173"/>
      <c r="M173" s="173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126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>
        <v>92</v>
      </c>
      <c r="B174" s="160" t="s">
        <v>371</v>
      </c>
      <c r="C174" s="195" t="s">
        <v>372</v>
      </c>
      <c r="D174" s="162" t="s">
        <v>208</v>
      </c>
      <c r="E174" s="169">
        <v>35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15</v>
      </c>
      <c r="M174" s="173">
        <f>G174*(1+L174/100)</f>
        <v>0</v>
      </c>
      <c r="N174" s="163">
        <v>0</v>
      </c>
      <c r="O174" s="163">
        <f>ROUND(E174*N174,5)</f>
        <v>0</v>
      </c>
      <c r="P174" s="163">
        <v>0</v>
      </c>
      <c r="Q174" s="163">
        <f>ROUND(E174*P174,5)</f>
        <v>0</v>
      </c>
      <c r="R174" s="163"/>
      <c r="S174" s="163"/>
      <c r="T174" s="164">
        <v>0</v>
      </c>
      <c r="U174" s="163">
        <f>ROUND(E174*T174,2)</f>
        <v>0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124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0"/>
      <c r="C175" s="196" t="s">
        <v>373</v>
      </c>
      <c r="D175" s="165"/>
      <c r="E175" s="170">
        <v>34</v>
      </c>
      <c r="F175" s="173"/>
      <c r="G175" s="173"/>
      <c r="H175" s="173"/>
      <c r="I175" s="173"/>
      <c r="J175" s="173"/>
      <c r="K175" s="173"/>
      <c r="L175" s="173"/>
      <c r="M175" s="173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126</v>
      </c>
      <c r="AF175" s="153">
        <v>0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0"/>
      <c r="C176" s="196" t="s">
        <v>374</v>
      </c>
      <c r="D176" s="165"/>
      <c r="E176" s="170">
        <v>1</v>
      </c>
      <c r="F176" s="173"/>
      <c r="G176" s="173"/>
      <c r="H176" s="173"/>
      <c r="I176" s="173"/>
      <c r="J176" s="173"/>
      <c r="K176" s="173"/>
      <c r="L176" s="173"/>
      <c r="M176" s="173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126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>
        <v>93</v>
      </c>
      <c r="B177" s="160" t="s">
        <v>375</v>
      </c>
      <c r="C177" s="195" t="s">
        <v>376</v>
      </c>
      <c r="D177" s="162" t="s">
        <v>179</v>
      </c>
      <c r="E177" s="169">
        <v>34</v>
      </c>
      <c r="F177" s="172"/>
      <c r="G177" s="173">
        <f t="shared" ref="G177:G184" si="21">ROUND(E177*F177,2)</f>
        <v>0</v>
      </c>
      <c r="H177" s="172"/>
      <c r="I177" s="173">
        <f t="shared" ref="I177:I184" si="22">ROUND(E177*H177,2)</f>
        <v>0</v>
      </c>
      <c r="J177" s="172"/>
      <c r="K177" s="173">
        <f t="shared" ref="K177:K184" si="23">ROUND(E177*J177,2)</f>
        <v>0</v>
      </c>
      <c r="L177" s="173">
        <v>15</v>
      </c>
      <c r="M177" s="173">
        <f t="shared" ref="M177:M184" si="24">G177*(1+L177/100)</f>
        <v>0</v>
      </c>
      <c r="N177" s="163">
        <v>0</v>
      </c>
      <c r="O177" s="163">
        <f t="shared" ref="O177:O184" si="25">ROUND(E177*N177,5)</f>
        <v>0</v>
      </c>
      <c r="P177" s="163">
        <v>0</v>
      </c>
      <c r="Q177" s="163">
        <f t="shared" ref="Q177:Q184" si="26">ROUND(E177*P177,5)</f>
        <v>0</v>
      </c>
      <c r="R177" s="163"/>
      <c r="S177" s="163"/>
      <c r="T177" s="164">
        <v>0.27</v>
      </c>
      <c r="U177" s="163">
        <f t="shared" ref="U177:U184" si="27">ROUND(E177*T177,2)</f>
        <v>9.18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124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ht="22.5" outlineLevel="1" x14ac:dyDescent="0.2">
      <c r="A178" s="154">
        <v>94</v>
      </c>
      <c r="B178" s="160" t="s">
        <v>377</v>
      </c>
      <c r="C178" s="195" t="s">
        <v>378</v>
      </c>
      <c r="D178" s="162" t="s">
        <v>208</v>
      </c>
      <c r="E178" s="169">
        <v>34</v>
      </c>
      <c r="F178" s="172"/>
      <c r="G178" s="173">
        <f t="shared" si="21"/>
        <v>0</v>
      </c>
      <c r="H178" s="172"/>
      <c r="I178" s="173">
        <f t="shared" si="22"/>
        <v>0</v>
      </c>
      <c r="J178" s="172"/>
      <c r="K178" s="173">
        <f t="shared" si="23"/>
        <v>0</v>
      </c>
      <c r="L178" s="173">
        <v>15</v>
      </c>
      <c r="M178" s="173">
        <f t="shared" si="24"/>
        <v>0</v>
      </c>
      <c r="N178" s="163">
        <v>0</v>
      </c>
      <c r="O178" s="163">
        <f t="shared" si="25"/>
        <v>0</v>
      </c>
      <c r="P178" s="163">
        <v>0</v>
      </c>
      <c r="Q178" s="163">
        <f t="shared" si="26"/>
        <v>0</v>
      </c>
      <c r="R178" s="163"/>
      <c r="S178" s="163"/>
      <c r="T178" s="164">
        <v>0</v>
      </c>
      <c r="U178" s="163">
        <f t="shared" si="27"/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173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54">
        <v>95</v>
      </c>
      <c r="B179" s="160" t="s">
        <v>379</v>
      </c>
      <c r="C179" s="195" t="s">
        <v>380</v>
      </c>
      <c r="D179" s="162" t="s">
        <v>208</v>
      </c>
      <c r="E179" s="169">
        <v>34</v>
      </c>
      <c r="F179" s="172"/>
      <c r="G179" s="173">
        <f t="shared" si="21"/>
        <v>0</v>
      </c>
      <c r="H179" s="172"/>
      <c r="I179" s="173">
        <f t="shared" si="22"/>
        <v>0</v>
      </c>
      <c r="J179" s="172"/>
      <c r="K179" s="173">
        <f t="shared" si="23"/>
        <v>0</v>
      </c>
      <c r="L179" s="173">
        <v>15</v>
      </c>
      <c r="M179" s="173">
        <f t="shared" si="24"/>
        <v>0</v>
      </c>
      <c r="N179" s="163">
        <v>0</v>
      </c>
      <c r="O179" s="163">
        <f t="shared" si="25"/>
        <v>0</v>
      </c>
      <c r="P179" s="163">
        <v>0</v>
      </c>
      <c r="Q179" s="163">
        <f t="shared" si="26"/>
        <v>0</v>
      </c>
      <c r="R179" s="163"/>
      <c r="S179" s="163"/>
      <c r="T179" s="164">
        <v>0</v>
      </c>
      <c r="U179" s="163">
        <f t="shared" si="27"/>
        <v>0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124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54">
        <v>96</v>
      </c>
      <c r="B180" s="160" t="s">
        <v>381</v>
      </c>
      <c r="C180" s="195" t="s">
        <v>382</v>
      </c>
      <c r="D180" s="162" t="s">
        <v>208</v>
      </c>
      <c r="E180" s="169">
        <v>2</v>
      </c>
      <c r="F180" s="172"/>
      <c r="G180" s="173">
        <f t="shared" si="21"/>
        <v>0</v>
      </c>
      <c r="H180" s="172"/>
      <c r="I180" s="173">
        <f t="shared" si="22"/>
        <v>0</v>
      </c>
      <c r="J180" s="172"/>
      <c r="K180" s="173">
        <f t="shared" si="23"/>
        <v>0</v>
      </c>
      <c r="L180" s="173">
        <v>15</v>
      </c>
      <c r="M180" s="173">
        <f t="shared" si="24"/>
        <v>0</v>
      </c>
      <c r="N180" s="163">
        <v>0</v>
      </c>
      <c r="O180" s="163">
        <f t="shared" si="25"/>
        <v>0</v>
      </c>
      <c r="P180" s="163">
        <v>0</v>
      </c>
      <c r="Q180" s="163">
        <f t="shared" si="26"/>
        <v>0</v>
      </c>
      <c r="R180" s="163"/>
      <c r="S180" s="163"/>
      <c r="T180" s="164">
        <v>0</v>
      </c>
      <c r="U180" s="163">
        <f t="shared" si="27"/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124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>
        <v>97</v>
      </c>
      <c r="B181" s="160" t="s">
        <v>383</v>
      </c>
      <c r="C181" s="195" t="s">
        <v>384</v>
      </c>
      <c r="D181" s="162" t="s">
        <v>208</v>
      </c>
      <c r="E181" s="169">
        <v>7</v>
      </c>
      <c r="F181" s="172"/>
      <c r="G181" s="173">
        <f t="shared" si="21"/>
        <v>0</v>
      </c>
      <c r="H181" s="172"/>
      <c r="I181" s="173">
        <f t="shared" si="22"/>
        <v>0</v>
      </c>
      <c r="J181" s="172"/>
      <c r="K181" s="173">
        <f t="shared" si="23"/>
        <v>0</v>
      </c>
      <c r="L181" s="173">
        <v>15</v>
      </c>
      <c r="M181" s="173">
        <f t="shared" si="24"/>
        <v>0</v>
      </c>
      <c r="N181" s="163">
        <v>0</v>
      </c>
      <c r="O181" s="163">
        <f t="shared" si="25"/>
        <v>0</v>
      </c>
      <c r="P181" s="163">
        <v>0</v>
      </c>
      <c r="Q181" s="163">
        <f t="shared" si="26"/>
        <v>0</v>
      </c>
      <c r="R181" s="163"/>
      <c r="S181" s="163"/>
      <c r="T181" s="164">
        <v>0</v>
      </c>
      <c r="U181" s="163">
        <f t="shared" si="27"/>
        <v>0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124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22.5" outlineLevel="1" x14ac:dyDescent="0.2">
      <c r="A182" s="154">
        <v>98</v>
      </c>
      <c r="B182" s="160" t="s">
        <v>385</v>
      </c>
      <c r="C182" s="195" t="s">
        <v>386</v>
      </c>
      <c r="D182" s="162" t="s">
        <v>250</v>
      </c>
      <c r="E182" s="169">
        <v>1</v>
      </c>
      <c r="F182" s="172"/>
      <c r="G182" s="173">
        <f t="shared" si="21"/>
        <v>0</v>
      </c>
      <c r="H182" s="172"/>
      <c r="I182" s="173">
        <f t="shared" si="22"/>
        <v>0</v>
      </c>
      <c r="J182" s="172"/>
      <c r="K182" s="173">
        <f t="shared" si="23"/>
        <v>0</v>
      </c>
      <c r="L182" s="173">
        <v>15</v>
      </c>
      <c r="M182" s="173">
        <f t="shared" si="24"/>
        <v>0</v>
      </c>
      <c r="N182" s="163">
        <v>0</v>
      </c>
      <c r="O182" s="163">
        <f t="shared" si="25"/>
        <v>0</v>
      </c>
      <c r="P182" s="163">
        <v>0</v>
      </c>
      <c r="Q182" s="163">
        <f t="shared" si="26"/>
        <v>0</v>
      </c>
      <c r="R182" s="163"/>
      <c r="S182" s="163"/>
      <c r="T182" s="164">
        <v>0</v>
      </c>
      <c r="U182" s="163">
        <f t="shared" si="27"/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124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54">
        <v>99</v>
      </c>
      <c r="B183" s="160" t="s">
        <v>387</v>
      </c>
      <c r="C183" s="195" t="s">
        <v>388</v>
      </c>
      <c r="D183" s="162" t="s">
        <v>389</v>
      </c>
      <c r="E183" s="169">
        <v>10</v>
      </c>
      <c r="F183" s="172"/>
      <c r="G183" s="173">
        <f t="shared" si="21"/>
        <v>0</v>
      </c>
      <c r="H183" s="172"/>
      <c r="I183" s="173">
        <f t="shared" si="22"/>
        <v>0</v>
      </c>
      <c r="J183" s="172"/>
      <c r="K183" s="173">
        <f t="shared" si="23"/>
        <v>0</v>
      </c>
      <c r="L183" s="173">
        <v>15</v>
      </c>
      <c r="M183" s="173">
        <f t="shared" si="24"/>
        <v>0</v>
      </c>
      <c r="N183" s="163">
        <v>0</v>
      </c>
      <c r="O183" s="163">
        <f t="shared" si="25"/>
        <v>0</v>
      </c>
      <c r="P183" s="163">
        <v>0</v>
      </c>
      <c r="Q183" s="163">
        <f t="shared" si="26"/>
        <v>0</v>
      </c>
      <c r="R183" s="163"/>
      <c r="S183" s="163"/>
      <c r="T183" s="164">
        <v>0</v>
      </c>
      <c r="U183" s="163">
        <f t="shared" si="27"/>
        <v>0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124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100</v>
      </c>
      <c r="B184" s="160" t="s">
        <v>390</v>
      </c>
      <c r="C184" s="195" t="s">
        <v>391</v>
      </c>
      <c r="D184" s="162" t="s">
        <v>0</v>
      </c>
      <c r="E184" s="169">
        <v>2054.3000000000002</v>
      </c>
      <c r="F184" s="172"/>
      <c r="G184" s="173">
        <f t="shared" si="21"/>
        <v>0</v>
      </c>
      <c r="H184" s="172"/>
      <c r="I184" s="173">
        <f t="shared" si="22"/>
        <v>0</v>
      </c>
      <c r="J184" s="172"/>
      <c r="K184" s="173">
        <f t="shared" si="23"/>
        <v>0</v>
      </c>
      <c r="L184" s="173">
        <v>15</v>
      </c>
      <c r="M184" s="173">
        <f t="shared" si="24"/>
        <v>0</v>
      </c>
      <c r="N184" s="163">
        <v>0</v>
      </c>
      <c r="O184" s="163">
        <f t="shared" si="25"/>
        <v>0</v>
      </c>
      <c r="P184" s="163">
        <v>0</v>
      </c>
      <c r="Q184" s="163">
        <f t="shared" si="26"/>
        <v>0</v>
      </c>
      <c r="R184" s="163"/>
      <c r="S184" s="163"/>
      <c r="T184" s="164">
        <v>0</v>
      </c>
      <c r="U184" s="163">
        <f t="shared" si="27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124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x14ac:dyDescent="0.2">
      <c r="A185" s="155" t="s">
        <v>119</v>
      </c>
      <c r="B185" s="161" t="s">
        <v>84</v>
      </c>
      <c r="C185" s="197" t="s">
        <v>85</v>
      </c>
      <c r="D185" s="166"/>
      <c r="E185" s="171"/>
      <c r="F185" s="174"/>
      <c r="G185" s="174">
        <f>SUMIF(AE186:AE191,"&lt;&gt;NOR",G186:G191)</f>
        <v>0</v>
      </c>
      <c r="H185" s="174"/>
      <c r="I185" s="174">
        <f>SUM(I186:I191)</f>
        <v>0</v>
      </c>
      <c r="J185" s="174"/>
      <c r="K185" s="174">
        <f>SUM(K186:K191)</f>
        <v>0</v>
      </c>
      <c r="L185" s="174"/>
      <c r="M185" s="174">
        <f>SUM(M186:M191)</f>
        <v>0</v>
      </c>
      <c r="N185" s="167"/>
      <c r="O185" s="167">
        <f>SUM(O186:O191)</f>
        <v>8.5010000000000002E-2</v>
      </c>
      <c r="P185" s="167"/>
      <c r="Q185" s="167">
        <f>SUM(Q186:Q191)</f>
        <v>0</v>
      </c>
      <c r="R185" s="167"/>
      <c r="S185" s="167"/>
      <c r="T185" s="168"/>
      <c r="U185" s="167">
        <f>SUM(U186:U191)</f>
        <v>12.98</v>
      </c>
      <c r="AE185" t="s">
        <v>120</v>
      </c>
    </row>
    <row r="186" spans="1:60" outlineLevel="1" x14ac:dyDescent="0.2">
      <c r="A186" s="154">
        <v>101</v>
      </c>
      <c r="B186" s="160" t="s">
        <v>392</v>
      </c>
      <c r="C186" s="195" t="s">
        <v>393</v>
      </c>
      <c r="D186" s="162" t="s">
        <v>170</v>
      </c>
      <c r="E186" s="169">
        <v>42.4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15</v>
      </c>
      <c r="M186" s="173">
        <f>G186*(1+L186/100)</f>
        <v>0</v>
      </c>
      <c r="N186" s="163">
        <v>3.2000000000000003E-4</v>
      </c>
      <c r="O186" s="163">
        <f>ROUND(E186*N186,5)</f>
        <v>1.357E-2</v>
      </c>
      <c r="P186" s="163">
        <v>0</v>
      </c>
      <c r="Q186" s="163">
        <f>ROUND(E186*P186,5)</f>
        <v>0</v>
      </c>
      <c r="R186" s="163"/>
      <c r="S186" s="163"/>
      <c r="T186" s="164">
        <v>0.23599999999999999</v>
      </c>
      <c r="U186" s="163">
        <f>ROUND(E186*T186,2)</f>
        <v>10.01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124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/>
      <c r="B187" s="160"/>
      <c r="C187" s="196" t="s">
        <v>394</v>
      </c>
      <c r="D187" s="165"/>
      <c r="E187" s="170">
        <v>42.4</v>
      </c>
      <c r="F187" s="173"/>
      <c r="G187" s="173"/>
      <c r="H187" s="173"/>
      <c r="I187" s="173"/>
      <c r="J187" s="173"/>
      <c r="K187" s="173"/>
      <c r="L187" s="173"/>
      <c r="M187" s="173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126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>
        <v>102</v>
      </c>
      <c r="B188" s="160" t="s">
        <v>395</v>
      </c>
      <c r="C188" s="195" t="s">
        <v>396</v>
      </c>
      <c r="D188" s="162" t="s">
        <v>170</v>
      </c>
      <c r="E188" s="169">
        <v>42.4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15</v>
      </c>
      <c r="M188" s="173">
        <f>G188*(1+L188/100)</f>
        <v>0</v>
      </c>
      <c r="N188" s="163">
        <v>1.1E-4</v>
      </c>
      <c r="O188" s="163">
        <f>ROUND(E188*N188,5)</f>
        <v>4.6600000000000001E-3</v>
      </c>
      <c r="P188" s="163">
        <v>0</v>
      </c>
      <c r="Q188" s="163">
        <f>ROUND(E188*P188,5)</f>
        <v>0</v>
      </c>
      <c r="R188" s="163"/>
      <c r="S188" s="163"/>
      <c r="T188" s="164">
        <v>7.0000000000000007E-2</v>
      </c>
      <c r="U188" s="163">
        <f>ROUND(E188*T188,2)</f>
        <v>2.97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124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54">
        <v>103</v>
      </c>
      <c r="B189" s="160" t="s">
        <v>397</v>
      </c>
      <c r="C189" s="195" t="s">
        <v>398</v>
      </c>
      <c r="D189" s="162" t="s">
        <v>179</v>
      </c>
      <c r="E189" s="169">
        <v>148.4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15</v>
      </c>
      <c r="M189" s="173">
        <f>G189*(1+L189/100)</f>
        <v>0</v>
      </c>
      <c r="N189" s="163">
        <v>4.4999999999999999E-4</v>
      </c>
      <c r="O189" s="163">
        <f>ROUND(E189*N189,5)</f>
        <v>6.6780000000000006E-2</v>
      </c>
      <c r="P189" s="163">
        <v>0</v>
      </c>
      <c r="Q189" s="163">
        <f>ROUND(E189*P189,5)</f>
        <v>0</v>
      </c>
      <c r="R189" s="163"/>
      <c r="S189" s="163"/>
      <c r="T189" s="164">
        <v>0</v>
      </c>
      <c r="U189" s="163">
        <f>ROUND(E189*T189,2)</f>
        <v>0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173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/>
      <c r="B190" s="160"/>
      <c r="C190" s="196" t="s">
        <v>399</v>
      </c>
      <c r="D190" s="165"/>
      <c r="E190" s="170">
        <v>148.4</v>
      </c>
      <c r="F190" s="173"/>
      <c r="G190" s="173"/>
      <c r="H190" s="173"/>
      <c r="I190" s="173"/>
      <c r="J190" s="173"/>
      <c r="K190" s="173"/>
      <c r="L190" s="173"/>
      <c r="M190" s="173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126</v>
      </c>
      <c r="AF190" s="153">
        <v>0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>
        <v>104</v>
      </c>
      <c r="B191" s="160" t="s">
        <v>400</v>
      </c>
      <c r="C191" s="195" t="s">
        <v>401</v>
      </c>
      <c r="D191" s="162" t="s">
        <v>0</v>
      </c>
      <c r="E191" s="169">
        <v>139.69999999999999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15</v>
      </c>
      <c r="M191" s="173">
        <f>G191*(1+L191/100)</f>
        <v>0</v>
      </c>
      <c r="N191" s="163">
        <v>0</v>
      </c>
      <c r="O191" s="163">
        <f>ROUND(E191*N191,5)</f>
        <v>0</v>
      </c>
      <c r="P191" s="163">
        <v>0</v>
      </c>
      <c r="Q191" s="163">
        <f>ROUND(E191*P191,5)</f>
        <v>0</v>
      </c>
      <c r="R191" s="163"/>
      <c r="S191" s="163"/>
      <c r="T191" s="164">
        <v>0</v>
      </c>
      <c r="U191" s="163">
        <f>ROUND(E191*T191,2)</f>
        <v>0</v>
      </c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124</v>
      </c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x14ac:dyDescent="0.2">
      <c r="A192" s="155" t="s">
        <v>119</v>
      </c>
      <c r="B192" s="161" t="s">
        <v>86</v>
      </c>
      <c r="C192" s="197" t="s">
        <v>87</v>
      </c>
      <c r="D192" s="166"/>
      <c r="E192" s="171"/>
      <c r="F192" s="174"/>
      <c r="G192" s="174">
        <f>SUMIF(AE193:AE196,"&lt;&gt;NOR",G193:G196)</f>
        <v>0</v>
      </c>
      <c r="H192" s="174"/>
      <c r="I192" s="174">
        <f>SUM(I193:I196)</f>
        <v>0</v>
      </c>
      <c r="J192" s="174"/>
      <c r="K192" s="174">
        <f>SUM(K193:K196)</f>
        <v>0</v>
      </c>
      <c r="L192" s="174"/>
      <c r="M192" s="174">
        <f>SUM(M193:M196)</f>
        <v>0</v>
      </c>
      <c r="N192" s="167"/>
      <c r="O192" s="167">
        <f>SUM(O193:O196)</f>
        <v>1.915E-2</v>
      </c>
      <c r="P192" s="167"/>
      <c r="Q192" s="167">
        <f>SUM(Q193:Q196)</f>
        <v>0</v>
      </c>
      <c r="R192" s="167"/>
      <c r="S192" s="167"/>
      <c r="T192" s="168"/>
      <c r="U192" s="167">
        <f>SUM(U193:U196)</f>
        <v>9.0300000000000011</v>
      </c>
      <c r="AE192" t="s">
        <v>120</v>
      </c>
    </row>
    <row r="193" spans="1:60" outlineLevel="1" x14ac:dyDescent="0.2">
      <c r="A193" s="154">
        <v>105</v>
      </c>
      <c r="B193" s="160" t="s">
        <v>402</v>
      </c>
      <c r="C193" s="195" t="s">
        <v>403</v>
      </c>
      <c r="D193" s="162" t="s">
        <v>123</v>
      </c>
      <c r="E193" s="169">
        <v>24.54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63">
        <v>7.6999999999999996E-4</v>
      </c>
      <c r="O193" s="163">
        <f>ROUND(E193*N193,5)</f>
        <v>1.89E-2</v>
      </c>
      <c r="P193" s="163">
        <v>0</v>
      </c>
      <c r="Q193" s="163">
        <f>ROUND(E193*P193,5)</f>
        <v>0</v>
      </c>
      <c r="R193" s="163"/>
      <c r="S193" s="163"/>
      <c r="T193" s="164">
        <v>0.35499999999999998</v>
      </c>
      <c r="U193" s="163">
        <f>ROUND(E193*T193,2)</f>
        <v>8.7100000000000009</v>
      </c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124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/>
      <c r="B194" s="160"/>
      <c r="C194" s="196" t="s">
        <v>404</v>
      </c>
      <c r="D194" s="165"/>
      <c r="E194" s="170">
        <v>24.54</v>
      </c>
      <c r="F194" s="173"/>
      <c r="G194" s="173"/>
      <c r="H194" s="173"/>
      <c r="I194" s="173"/>
      <c r="J194" s="173"/>
      <c r="K194" s="173"/>
      <c r="L194" s="173"/>
      <c r="M194" s="173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126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>
        <v>106</v>
      </c>
      <c r="B195" s="160" t="s">
        <v>405</v>
      </c>
      <c r="C195" s="195" t="s">
        <v>406</v>
      </c>
      <c r="D195" s="162" t="s">
        <v>123</v>
      </c>
      <c r="E195" s="169">
        <v>0.8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15</v>
      </c>
      <c r="M195" s="173">
        <f>G195*(1+L195/100)</f>
        <v>0</v>
      </c>
      <c r="N195" s="163">
        <v>3.1E-4</v>
      </c>
      <c r="O195" s="163">
        <f>ROUND(E195*N195,5)</f>
        <v>2.5000000000000001E-4</v>
      </c>
      <c r="P195" s="163">
        <v>0</v>
      </c>
      <c r="Q195" s="163">
        <f>ROUND(E195*P195,5)</f>
        <v>0</v>
      </c>
      <c r="R195" s="163"/>
      <c r="S195" s="163"/>
      <c r="T195" s="164">
        <v>0.40300000000000002</v>
      </c>
      <c r="U195" s="163">
        <f>ROUND(E195*T195,2)</f>
        <v>0.32</v>
      </c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124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/>
      <c r="B196" s="160"/>
      <c r="C196" s="196" t="s">
        <v>407</v>
      </c>
      <c r="D196" s="165"/>
      <c r="E196" s="170">
        <v>0.8</v>
      </c>
      <c r="F196" s="173"/>
      <c r="G196" s="173"/>
      <c r="H196" s="173"/>
      <c r="I196" s="173"/>
      <c r="J196" s="173"/>
      <c r="K196" s="173"/>
      <c r="L196" s="173"/>
      <c r="M196" s="173"/>
      <c r="N196" s="163"/>
      <c r="O196" s="163"/>
      <c r="P196" s="163"/>
      <c r="Q196" s="163"/>
      <c r="R196" s="163"/>
      <c r="S196" s="163"/>
      <c r="T196" s="164"/>
      <c r="U196" s="16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126</v>
      </c>
      <c r="AF196" s="153">
        <v>0</v>
      </c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x14ac:dyDescent="0.2">
      <c r="A197" s="155" t="s">
        <v>119</v>
      </c>
      <c r="B197" s="161" t="s">
        <v>88</v>
      </c>
      <c r="C197" s="197" t="s">
        <v>89</v>
      </c>
      <c r="D197" s="166"/>
      <c r="E197" s="171"/>
      <c r="F197" s="174"/>
      <c r="G197" s="174">
        <f>SUMIF(AE198:AE199,"&lt;&gt;NOR",G198:G199)</f>
        <v>0</v>
      </c>
      <c r="H197" s="174"/>
      <c r="I197" s="174">
        <f>SUM(I198:I199)</f>
        <v>0</v>
      </c>
      <c r="J197" s="174"/>
      <c r="K197" s="174">
        <f>SUM(K198:K199)</f>
        <v>0</v>
      </c>
      <c r="L197" s="174"/>
      <c r="M197" s="174">
        <f>SUM(M198:M199)</f>
        <v>0</v>
      </c>
      <c r="N197" s="167"/>
      <c r="O197" s="167">
        <f>SUM(O198:O199)</f>
        <v>1.6000000000000001E-3</v>
      </c>
      <c r="P197" s="167"/>
      <c r="Q197" s="167">
        <f>SUM(Q198:Q199)</f>
        <v>0</v>
      </c>
      <c r="R197" s="167"/>
      <c r="S197" s="167"/>
      <c r="T197" s="168"/>
      <c r="U197" s="167">
        <f>SUM(U198:U199)</f>
        <v>0.98</v>
      </c>
      <c r="AE197" t="s">
        <v>120</v>
      </c>
    </row>
    <row r="198" spans="1:60" outlineLevel="1" x14ac:dyDescent="0.2">
      <c r="A198" s="154">
        <v>107</v>
      </c>
      <c r="B198" s="160" t="s">
        <v>408</v>
      </c>
      <c r="C198" s="195" t="s">
        <v>409</v>
      </c>
      <c r="D198" s="162" t="s">
        <v>123</v>
      </c>
      <c r="E198" s="169">
        <v>7.2869999999999999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15</v>
      </c>
      <c r="M198" s="173">
        <f>G198*(1+L198/100)</f>
        <v>0</v>
      </c>
      <c r="N198" s="163">
        <v>6.9999999999999994E-5</v>
      </c>
      <c r="O198" s="163">
        <f>ROUND(E198*N198,5)</f>
        <v>5.1000000000000004E-4</v>
      </c>
      <c r="P198" s="163">
        <v>0</v>
      </c>
      <c r="Q198" s="163">
        <f>ROUND(E198*P198,5)</f>
        <v>0</v>
      </c>
      <c r="R198" s="163"/>
      <c r="S198" s="163"/>
      <c r="T198" s="164">
        <v>3.2480000000000002E-2</v>
      </c>
      <c r="U198" s="163">
        <f>ROUND(E198*T198,2)</f>
        <v>0.24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124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>
        <v>108</v>
      </c>
      <c r="B199" s="160" t="s">
        <v>410</v>
      </c>
      <c r="C199" s="195" t="s">
        <v>411</v>
      </c>
      <c r="D199" s="162" t="s">
        <v>123</v>
      </c>
      <c r="E199" s="169">
        <v>7.2779999999999996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15</v>
      </c>
      <c r="M199" s="173">
        <f>G199*(1+L199/100)</f>
        <v>0</v>
      </c>
      <c r="N199" s="163">
        <v>1.4999999999999999E-4</v>
      </c>
      <c r="O199" s="163">
        <f>ROUND(E199*N199,5)</f>
        <v>1.09E-3</v>
      </c>
      <c r="P199" s="163">
        <v>0</v>
      </c>
      <c r="Q199" s="163">
        <f>ROUND(E199*P199,5)</f>
        <v>0</v>
      </c>
      <c r="R199" s="163"/>
      <c r="S199" s="163"/>
      <c r="T199" s="164">
        <v>0.10191</v>
      </c>
      <c r="U199" s="163">
        <f>ROUND(E199*T199,2)</f>
        <v>0.74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124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x14ac:dyDescent="0.2">
      <c r="A200" s="155" t="s">
        <v>119</v>
      </c>
      <c r="B200" s="161" t="s">
        <v>90</v>
      </c>
      <c r="C200" s="197" t="s">
        <v>91</v>
      </c>
      <c r="D200" s="166"/>
      <c r="E200" s="171"/>
      <c r="F200" s="174"/>
      <c r="G200" s="174">
        <f>SUMIF(AE201:AE201,"&lt;&gt;NOR",G201:G201)</f>
        <v>0</v>
      </c>
      <c r="H200" s="174"/>
      <c r="I200" s="174">
        <f>SUM(I201:I201)</f>
        <v>0</v>
      </c>
      <c r="J200" s="174"/>
      <c r="K200" s="174">
        <f>SUM(K201:K201)</f>
        <v>0</v>
      </c>
      <c r="L200" s="174"/>
      <c r="M200" s="174">
        <f>SUM(M201:M201)</f>
        <v>0</v>
      </c>
      <c r="N200" s="167"/>
      <c r="O200" s="167">
        <f>SUM(O201:O201)</f>
        <v>0</v>
      </c>
      <c r="P200" s="167"/>
      <c r="Q200" s="167">
        <f>SUM(Q201:Q201)</f>
        <v>0</v>
      </c>
      <c r="R200" s="167"/>
      <c r="S200" s="167"/>
      <c r="T200" s="168"/>
      <c r="U200" s="167">
        <f>SUM(U201:U201)</f>
        <v>0</v>
      </c>
      <c r="AE200" t="s">
        <v>120</v>
      </c>
    </row>
    <row r="201" spans="1:60" ht="22.5" outlineLevel="1" x14ac:dyDescent="0.2">
      <c r="A201" s="154">
        <v>109</v>
      </c>
      <c r="B201" s="160" t="s">
        <v>412</v>
      </c>
      <c r="C201" s="195" t="s">
        <v>413</v>
      </c>
      <c r="D201" s="162" t="s">
        <v>414</v>
      </c>
      <c r="E201" s="169">
        <v>1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15</v>
      </c>
      <c r="M201" s="173">
        <f>G201*(1+L201/100)</f>
        <v>0</v>
      </c>
      <c r="N201" s="163">
        <v>0</v>
      </c>
      <c r="O201" s="163">
        <f>ROUND(E201*N201,5)</f>
        <v>0</v>
      </c>
      <c r="P201" s="163">
        <v>0</v>
      </c>
      <c r="Q201" s="163">
        <f>ROUND(E201*P201,5)</f>
        <v>0</v>
      </c>
      <c r="R201" s="163"/>
      <c r="S201" s="163"/>
      <c r="T201" s="164">
        <v>0</v>
      </c>
      <c r="U201" s="163">
        <f>ROUND(E201*T201,2)</f>
        <v>0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124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x14ac:dyDescent="0.2">
      <c r="A202" s="155" t="s">
        <v>119</v>
      </c>
      <c r="B202" s="161" t="s">
        <v>92</v>
      </c>
      <c r="C202" s="197" t="s">
        <v>26</v>
      </c>
      <c r="D202" s="166"/>
      <c r="E202" s="171"/>
      <c r="F202" s="174"/>
      <c r="G202" s="174">
        <f>SUMIF(AE203:AE208,"&lt;&gt;NOR",G203:G208)</f>
        <v>0</v>
      </c>
      <c r="H202" s="174"/>
      <c r="I202" s="174">
        <f>SUM(I203:I208)</f>
        <v>0</v>
      </c>
      <c r="J202" s="174"/>
      <c r="K202" s="174">
        <f>SUM(K203:K208)</f>
        <v>0</v>
      </c>
      <c r="L202" s="174"/>
      <c r="M202" s="174">
        <f>SUM(M203:M208)</f>
        <v>0</v>
      </c>
      <c r="N202" s="167"/>
      <c r="O202" s="167">
        <f>SUM(O203:O208)</f>
        <v>0</v>
      </c>
      <c r="P202" s="167"/>
      <c r="Q202" s="167">
        <f>SUM(Q203:Q208)</f>
        <v>0</v>
      </c>
      <c r="R202" s="167"/>
      <c r="S202" s="167"/>
      <c r="T202" s="168"/>
      <c r="U202" s="167">
        <f>SUM(U203:U208)</f>
        <v>0</v>
      </c>
      <c r="AE202" t="s">
        <v>120</v>
      </c>
    </row>
    <row r="203" spans="1:60" outlineLevel="1" x14ac:dyDescent="0.2">
      <c r="A203" s="154">
        <v>110</v>
      </c>
      <c r="B203" s="160" t="s">
        <v>415</v>
      </c>
      <c r="C203" s="195" t="s">
        <v>416</v>
      </c>
      <c r="D203" s="162" t="s">
        <v>417</v>
      </c>
      <c r="E203" s="169">
        <v>1</v>
      </c>
      <c r="F203" s="172"/>
      <c r="G203" s="173">
        <f t="shared" ref="G203:G208" si="28">ROUND(E203*F203,2)</f>
        <v>0</v>
      </c>
      <c r="H203" s="172"/>
      <c r="I203" s="173">
        <f t="shared" ref="I203:I208" si="29">ROUND(E203*H203,2)</f>
        <v>0</v>
      </c>
      <c r="J203" s="172"/>
      <c r="K203" s="173">
        <f t="shared" ref="K203:K208" si="30">ROUND(E203*J203,2)</f>
        <v>0</v>
      </c>
      <c r="L203" s="173">
        <v>15</v>
      </c>
      <c r="M203" s="173">
        <f t="shared" ref="M203:M208" si="31">G203*(1+L203/100)</f>
        <v>0</v>
      </c>
      <c r="N203" s="163">
        <v>0</v>
      </c>
      <c r="O203" s="163">
        <f t="shared" ref="O203:O208" si="32">ROUND(E203*N203,5)</f>
        <v>0</v>
      </c>
      <c r="P203" s="163">
        <v>0</v>
      </c>
      <c r="Q203" s="163">
        <f t="shared" ref="Q203:Q208" si="33">ROUND(E203*P203,5)</f>
        <v>0</v>
      </c>
      <c r="R203" s="163"/>
      <c r="S203" s="163"/>
      <c r="T203" s="164">
        <v>0</v>
      </c>
      <c r="U203" s="163">
        <f t="shared" ref="U203:U208" si="34">ROUND(E203*T203,2)</f>
        <v>0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124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>
        <v>111</v>
      </c>
      <c r="B204" s="160" t="s">
        <v>418</v>
      </c>
      <c r="C204" s="195" t="s">
        <v>419</v>
      </c>
      <c r="D204" s="162" t="s">
        <v>417</v>
      </c>
      <c r="E204" s="169">
        <v>1</v>
      </c>
      <c r="F204" s="172"/>
      <c r="G204" s="173">
        <f t="shared" si="28"/>
        <v>0</v>
      </c>
      <c r="H204" s="172"/>
      <c r="I204" s="173">
        <f t="shared" si="29"/>
        <v>0</v>
      </c>
      <c r="J204" s="172"/>
      <c r="K204" s="173">
        <f t="shared" si="30"/>
        <v>0</v>
      </c>
      <c r="L204" s="173">
        <v>15</v>
      </c>
      <c r="M204" s="173">
        <f t="shared" si="31"/>
        <v>0</v>
      </c>
      <c r="N204" s="163">
        <v>0</v>
      </c>
      <c r="O204" s="163">
        <f t="shared" si="32"/>
        <v>0</v>
      </c>
      <c r="P204" s="163">
        <v>0</v>
      </c>
      <c r="Q204" s="163">
        <f t="shared" si="33"/>
        <v>0</v>
      </c>
      <c r="R204" s="163"/>
      <c r="S204" s="163"/>
      <c r="T204" s="164">
        <v>0</v>
      </c>
      <c r="U204" s="163">
        <f t="shared" si="34"/>
        <v>0</v>
      </c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124</v>
      </c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>
        <v>112</v>
      </c>
      <c r="B205" s="160" t="s">
        <v>420</v>
      </c>
      <c r="C205" s="195" t="s">
        <v>421</v>
      </c>
      <c r="D205" s="162" t="s">
        <v>417</v>
      </c>
      <c r="E205" s="169">
        <v>1</v>
      </c>
      <c r="F205" s="172"/>
      <c r="G205" s="173">
        <f t="shared" si="28"/>
        <v>0</v>
      </c>
      <c r="H205" s="172"/>
      <c r="I205" s="173">
        <f t="shared" si="29"/>
        <v>0</v>
      </c>
      <c r="J205" s="172"/>
      <c r="K205" s="173">
        <f t="shared" si="30"/>
        <v>0</v>
      </c>
      <c r="L205" s="173">
        <v>15</v>
      </c>
      <c r="M205" s="173">
        <f t="shared" si="31"/>
        <v>0</v>
      </c>
      <c r="N205" s="163">
        <v>0</v>
      </c>
      <c r="O205" s="163">
        <f t="shared" si="32"/>
        <v>0</v>
      </c>
      <c r="P205" s="163">
        <v>0</v>
      </c>
      <c r="Q205" s="163">
        <f t="shared" si="33"/>
        <v>0</v>
      </c>
      <c r="R205" s="163"/>
      <c r="S205" s="163"/>
      <c r="T205" s="164">
        <v>0</v>
      </c>
      <c r="U205" s="163">
        <f t="shared" si="34"/>
        <v>0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124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>
        <v>113</v>
      </c>
      <c r="B206" s="160" t="s">
        <v>422</v>
      </c>
      <c r="C206" s="195" t="s">
        <v>423</v>
      </c>
      <c r="D206" s="162" t="s">
        <v>417</v>
      </c>
      <c r="E206" s="169">
        <v>1</v>
      </c>
      <c r="F206" s="172"/>
      <c r="G206" s="173">
        <f t="shared" si="28"/>
        <v>0</v>
      </c>
      <c r="H206" s="172"/>
      <c r="I206" s="173">
        <f t="shared" si="29"/>
        <v>0</v>
      </c>
      <c r="J206" s="172"/>
      <c r="K206" s="173">
        <f t="shared" si="30"/>
        <v>0</v>
      </c>
      <c r="L206" s="173">
        <v>15</v>
      </c>
      <c r="M206" s="173">
        <f t="shared" si="31"/>
        <v>0</v>
      </c>
      <c r="N206" s="163">
        <v>0</v>
      </c>
      <c r="O206" s="163">
        <f t="shared" si="32"/>
        <v>0</v>
      </c>
      <c r="P206" s="163">
        <v>0</v>
      </c>
      <c r="Q206" s="163">
        <f t="shared" si="33"/>
        <v>0</v>
      </c>
      <c r="R206" s="163"/>
      <c r="S206" s="163"/>
      <c r="T206" s="164">
        <v>0</v>
      </c>
      <c r="U206" s="163">
        <f t="shared" si="34"/>
        <v>0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124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54">
        <v>114</v>
      </c>
      <c r="B207" s="160" t="s">
        <v>424</v>
      </c>
      <c r="C207" s="195" t="s">
        <v>425</v>
      </c>
      <c r="D207" s="162" t="s">
        <v>417</v>
      </c>
      <c r="E207" s="169">
        <v>1</v>
      </c>
      <c r="F207" s="172"/>
      <c r="G207" s="173">
        <f t="shared" si="28"/>
        <v>0</v>
      </c>
      <c r="H207" s="172"/>
      <c r="I207" s="173">
        <f t="shared" si="29"/>
        <v>0</v>
      </c>
      <c r="J207" s="172"/>
      <c r="K207" s="173">
        <f t="shared" si="30"/>
        <v>0</v>
      </c>
      <c r="L207" s="173">
        <v>15</v>
      </c>
      <c r="M207" s="173">
        <f t="shared" si="31"/>
        <v>0</v>
      </c>
      <c r="N207" s="163">
        <v>0</v>
      </c>
      <c r="O207" s="163">
        <f t="shared" si="32"/>
        <v>0</v>
      </c>
      <c r="P207" s="163">
        <v>0</v>
      </c>
      <c r="Q207" s="163">
        <f t="shared" si="33"/>
        <v>0</v>
      </c>
      <c r="R207" s="163"/>
      <c r="S207" s="163"/>
      <c r="T207" s="164">
        <v>0</v>
      </c>
      <c r="U207" s="163">
        <f t="shared" si="34"/>
        <v>0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124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83">
        <v>115</v>
      </c>
      <c r="B208" s="184" t="s">
        <v>426</v>
      </c>
      <c r="C208" s="198" t="s">
        <v>427</v>
      </c>
      <c r="D208" s="185" t="s">
        <v>417</v>
      </c>
      <c r="E208" s="186">
        <v>1</v>
      </c>
      <c r="F208" s="187"/>
      <c r="G208" s="188">
        <f t="shared" si="28"/>
        <v>0</v>
      </c>
      <c r="H208" s="187"/>
      <c r="I208" s="188">
        <f t="shared" si="29"/>
        <v>0</v>
      </c>
      <c r="J208" s="187"/>
      <c r="K208" s="188">
        <f t="shared" si="30"/>
        <v>0</v>
      </c>
      <c r="L208" s="188">
        <v>15</v>
      </c>
      <c r="M208" s="188">
        <f t="shared" si="31"/>
        <v>0</v>
      </c>
      <c r="N208" s="189">
        <v>0</v>
      </c>
      <c r="O208" s="189">
        <f t="shared" si="32"/>
        <v>0</v>
      </c>
      <c r="P208" s="189">
        <v>0</v>
      </c>
      <c r="Q208" s="189">
        <f t="shared" si="33"/>
        <v>0</v>
      </c>
      <c r="R208" s="189"/>
      <c r="S208" s="189"/>
      <c r="T208" s="190">
        <v>0</v>
      </c>
      <c r="U208" s="189">
        <f t="shared" si="34"/>
        <v>0</v>
      </c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124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31" x14ac:dyDescent="0.2">
      <c r="A209" s="6"/>
      <c r="B209" s="7" t="s">
        <v>428</v>
      </c>
      <c r="C209" s="199" t="s">
        <v>428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AC209">
        <v>15</v>
      </c>
      <c r="AD209">
        <v>21</v>
      </c>
    </row>
    <row r="210" spans="1:31" x14ac:dyDescent="0.2">
      <c r="A210" s="191"/>
      <c r="B210" s="192">
        <v>26</v>
      </c>
      <c r="C210" s="200" t="s">
        <v>428</v>
      </c>
      <c r="D210" s="193"/>
      <c r="E210" s="193"/>
      <c r="F210" s="193"/>
      <c r="G210" s="194">
        <f>G8+G13+G16+G75+G79+G82+G97+G102+G107+G122+G124+G128+G132+G160+G185+G192+G197+G200+G202</f>
        <v>0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AC210">
        <f>SUMIF(L7:L208,AC209,G7:G208)</f>
        <v>0</v>
      </c>
      <c r="AD210">
        <f>SUMIF(L7:L208,AD209,G7:G208)</f>
        <v>0</v>
      </c>
      <c r="AE210" t="s">
        <v>429</v>
      </c>
    </row>
    <row r="211" spans="1:31" x14ac:dyDescent="0.2">
      <c r="A211" s="6"/>
      <c r="B211" s="7" t="s">
        <v>428</v>
      </c>
      <c r="C211" s="199" t="s">
        <v>428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31" x14ac:dyDescent="0.2">
      <c r="A212" s="6"/>
      <c r="B212" s="7" t="s">
        <v>428</v>
      </c>
      <c r="C212" s="199" t="s">
        <v>428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31" x14ac:dyDescent="0.2">
      <c r="A213" s="273">
        <v>33</v>
      </c>
      <c r="B213" s="273"/>
      <c r="C213" s="274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31" x14ac:dyDescent="0.2">
      <c r="A214" s="254"/>
      <c r="B214" s="255"/>
      <c r="C214" s="256"/>
      <c r="D214" s="255"/>
      <c r="E214" s="255"/>
      <c r="F214" s="255"/>
      <c r="G214" s="25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AE214" t="s">
        <v>430</v>
      </c>
    </row>
    <row r="215" spans="1:31" x14ac:dyDescent="0.2">
      <c r="A215" s="258"/>
      <c r="B215" s="259"/>
      <c r="C215" s="260"/>
      <c r="D215" s="259"/>
      <c r="E215" s="259"/>
      <c r="F215" s="259"/>
      <c r="G215" s="261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31" x14ac:dyDescent="0.2">
      <c r="A216" s="258"/>
      <c r="B216" s="259"/>
      <c r="C216" s="260"/>
      <c r="D216" s="259"/>
      <c r="E216" s="259"/>
      <c r="F216" s="259"/>
      <c r="G216" s="261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31" x14ac:dyDescent="0.2">
      <c r="A217" s="258"/>
      <c r="B217" s="259"/>
      <c r="C217" s="260"/>
      <c r="D217" s="259"/>
      <c r="E217" s="259"/>
      <c r="F217" s="259"/>
      <c r="G217" s="261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31" x14ac:dyDescent="0.2">
      <c r="A218" s="262"/>
      <c r="B218" s="263"/>
      <c r="C218" s="264"/>
      <c r="D218" s="263"/>
      <c r="E218" s="263"/>
      <c r="F218" s="263"/>
      <c r="G218" s="26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31" x14ac:dyDescent="0.2">
      <c r="A219" s="6"/>
      <c r="B219" s="7" t="s">
        <v>428</v>
      </c>
      <c r="C219" s="199" t="s">
        <v>428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31" x14ac:dyDescent="0.2">
      <c r="C220" s="201"/>
      <c r="AE220" t="s">
        <v>431</v>
      </c>
    </row>
  </sheetData>
  <mergeCells count="6">
    <mergeCell ref="A214:G218"/>
    <mergeCell ref="A1:G1"/>
    <mergeCell ref="C2:G2"/>
    <mergeCell ref="C3:G3"/>
    <mergeCell ref="C4:G4"/>
    <mergeCell ref="A213:C213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2017-07-20T05:10:30Z</dcterms:modified>
</cp:coreProperties>
</file>