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Pol'!$A$1:$U$448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G39"/>
  <c r="F39"/>
  <c r="G438" i="12"/>
  <c r="AC438"/>
  <c r="AD438"/>
  <c r="BA356"/>
  <c r="BA330"/>
  <c r="BA303"/>
  <c r="BA222"/>
  <c r="BA221"/>
  <c r="BA216"/>
  <c r="BA215"/>
  <c r="G8"/>
  <c r="K8"/>
  <c r="O8"/>
  <c r="U8"/>
  <c r="G9"/>
  <c r="I9"/>
  <c r="I8" s="1"/>
  <c r="K9"/>
  <c r="M9"/>
  <c r="M8" s="1"/>
  <c r="O9"/>
  <c r="Q9"/>
  <c r="Q8" s="1"/>
  <c r="U9"/>
  <c r="G17"/>
  <c r="I17"/>
  <c r="I16" s="1"/>
  <c r="K17"/>
  <c r="M17"/>
  <c r="O17"/>
  <c r="Q17"/>
  <c r="Q16" s="1"/>
  <c r="U17"/>
  <c r="G33"/>
  <c r="M33" s="1"/>
  <c r="I33"/>
  <c r="K33"/>
  <c r="K16" s="1"/>
  <c r="O33"/>
  <c r="O16" s="1"/>
  <c r="Q33"/>
  <c r="U33"/>
  <c r="U16" s="1"/>
  <c r="G47"/>
  <c r="I47"/>
  <c r="K47"/>
  <c r="M47"/>
  <c r="O47"/>
  <c r="Q47"/>
  <c r="U47"/>
  <c r="G65"/>
  <c r="K65"/>
  <c r="O65"/>
  <c r="U65"/>
  <c r="G66"/>
  <c r="I66"/>
  <c r="I65" s="1"/>
  <c r="K66"/>
  <c r="M66"/>
  <c r="M65" s="1"/>
  <c r="O66"/>
  <c r="Q66"/>
  <c r="Q65" s="1"/>
  <c r="U66"/>
  <c r="G86"/>
  <c r="I86"/>
  <c r="I85" s="1"/>
  <c r="K86"/>
  <c r="M86"/>
  <c r="O86"/>
  <c r="Q86"/>
  <c r="Q85" s="1"/>
  <c r="U86"/>
  <c r="G91"/>
  <c r="M91" s="1"/>
  <c r="I91"/>
  <c r="K91"/>
  <c r="K85" s="1"/>
  <c r="O91"/>
  <c r="O85" s="1"/>
  <c r="Q91"/>
  <c r="U91"/>
  <c r="U85" s="1"/>
  <c r="I93"/>
  <c r="Q93"/>
  <c r="G94"/>
  <c r="G93" s="1"/>
  <c r="I94"/>
  <c r="K94"/>
  <c r="K93" s="1"/>
  <c r="O94"/>
  <c r="O93" s="1"/>
  <c r="Q94"/>
  <c r="U94"/>
  <c r="U93" s="1"/>
  <c r="I95"/>
  <c r="Q95"/>
  <c r="G96"/>
  <c r="G95" s="1"/>
  <c r="I96"/>
  <c r="K96"/>
  <c r="K95" s="1"/>
  <c r="O96"/>
  <c r="O95" s="1"/>
  <c r="Q96"/>
  <c r="U96"/>
  <c r="U95" s="1"/>
  <c r="G107"/>
  <c r="G106" s="1"/>
  <c r="I107"/>
  <c r="K107"/>
  <c r="K106" s="1"/>
  <c r="O107"/>
  <c r="O106" s="1"/>
  <c r="Q107"/>
  <c r="U107"/>
  <c r="U106" s="1"/>
  <c r="G110"/>
  <c r="I110"/>
  <c r="I106" s="1"/>
  <c r="K110"/>
  <c r="M110"/>
  <c r="O110"/>
  <c r="Q110"/>
  <c r="Q106" s="1"/>
  <c r="U110"/>
  <c r="G112"/>
  <c r="M112" s="1"/>
  <c r="I112"/>
  <c r="K112"/>
  <c r="O112"/>
  <c r="Q112"/>
  <c r="U112"/>
  <c r="G114"/>
  <c r="G113" s="1"/>
  <c r="I114"/>
  <c r="K114"/>
  <c r="K113" s="1"/>
  <c r="O114"/>
  <c r="O113" s="1"/>
  <c r="Q114"/>
  <c r="U114"/>
  <c r="U113" s="1"/>
  <c r="G117"/>
  <c r="I117"/>
  <c r="I113" s="1"/>
  <c r="K117"/>
  <c r="M117"/>
  <c r="O117"/>
  <c r="Q117"/>
  <c r="Q113" s="1"/>
  <c r="U117"/>
  <c r="G136"/>
  <c r="M136" s="1"/>
  <c r="I136"/>
  <c r="K136"/>
  <c r="O136"/>
  <c r="Q136"/>
  <c r="U136"/>
  <c r="G137"/>
  <c r="I137"/>
  <c r="K137"/>
  <c r="M137"/>
  <c r="O137"/>
  <c r="Q137"/>
  <c r="U137"/>
  <c r="G140"/>
  <c r="M140" s="1"/>
  <c r="I140"/>
  <c r="K140"/>
  <c r="O140"/>
  <c r="Q140"/>
  <c r="U140"/>
  <c r="G143"/>
  <c r="I143"/>
  <c r="K143"/>
  <c r="M143"/>
  <c r="O143"/>
  <c r="Q143"/>
  <c r="U143"/>
  <c r="G146"/>
  <c r="M146" s="1"/>
  <c r="I146"/>
  <c r="K146"/>
  <c r="O146"/>
  <c r="Q146"/>
  <c r="U146"/>
  <c r="G149"/>
  <c r="I149"/>
  <c r="K149"/>
  <c r="M149"/>
  <c r="O149"/>
  <c r="Q149"/>
  <c r="U149"/>
  <c r="G151"/>
  <c r="I151"/>
  <c r="I150" s="1"/>
  <c r="K151"/>
  <c r="M151"/>
  <c r="O151"/>
  <c r="Q151"/>
  <c r="Q150" s="1"/>
  <c r="U151"/>
  <c r="G175"/>
  <c r="M175" s="1"/>
  <c r="I175"/>
  <c r="K175"/>
  <c r="K150" s="1"/>
  <c r="O175"/>
  <c r="O150" s="1"/>
  <c r="Q175"/>
  <c r="U175"/>
  <c r="U150" s="1"/>
  <c r="G179"/>
  <c r="I179"/>
  <c r="K179"/>
  <c r="M179"/>
  <c r="O179"/>
  <c r="Q179"/>
  <c r="U179"/>
  <c r="G189"/>
  <c r="M189" s="1"/>
  <c r="I189"/>
  <c r="K189"/>
  <c r="O189"/>
  <c r="Q189"/>
  <c r="U189"/>
  <c r="G192"/>
  <c r="I192"/>
  <c r="K192"/>
  <c r="M192"/>
  <c r="O192"/>
  <c r="Q192"/>
  <c r="U192"/>
  <c r="G194"/>
  <c r="M194" s="1"/>
  <c r="I194"/>
  <c r="K194"/>
  <c r="O194"/>
  <c r="Q194"/>
  <c r="U194"/>
  <c r="G196"/>
  <c r="I196"/>
  <c r="K196"/>
  <c r="M196"/>
  <c r="O196"/>
  <c r="Q196"/>
  <c r="U196"/>
  <c r="G197"/>
  <c r="M197" s="1"/>
  <c r="I197"/>
  <c r="K197"/>
  <c r="O197"/>
  <c r="Q197"/>
  <c r="U197"/>
  <c r="G199"/>
  <c r="I199"/>
  <c r="K199"/>
  <c r="M199"/>
  <c r="O199"/>
  <c r="Q199"/>
  <c r="U199"/>
  <c r="G200"/>
  <c r="M200" s="1"/>
  <c r="I200"/>
  <c r="K200"/>
  <c r="O200"/>
  <c r="Q200"/>
  <c r="U200"/>
  <c r="G202"/>
  <c r="I202"/>
  <c r="K202"/>
  <c r="M202"/>
  <c r="O202"/>
  <c r="Q202"/>
  <c r="U202"/>
  <c r="G203"/>
  <c r="K203"/>
  <c r="O203"/>
  <c r="U203"/>
  <c r="G204"/>
  <c r="I204"/>
  <c r="I203" s="1"/>
  <c r="K204"/>
  <c r="M204"/>
  <c r="M203" s="1"/>
  <c r="O204"/>
  <c r="Q204"/>
  <c r="Q203" s="1"/>
  <c r="U204"/>
  <c r="G206"/>
  <c r="I206"/>
  <c r="I205" s="1"/>
  <c r="K206"/>
  <c r="M206"/>
  <c r="O206"/>
  <c r="Q206"/>
  <c r="Q205" s="1"/>
  <c r="U206"/>
  <c r="G209"/>
  <c r="M209" s="1"/>
  <c r="I209"/>
  <c r="K209"/>
  <c r="K205" s="1"/>
  <c r="O209"/>
  <c r="O205" s="1"/>
  <c r="Q209"/>
  <c r="U209"/>
  <c r="U205" s="1"/>
  <c r="G212"/>
  <c r="I212"/>
  <c r="K212"/>
  <c r="M212"/>
  <c r="O212"/>
  <c r="Q212"/>
  <c r="U212"/>
  <c r="G214"/>
  <c r="I214"/>
  <c r="I213" s="1"/>
  <c r="K214"/>
  <c r="M214"/>
  <c r="O214"/>
  <c r="Q214"/>
  <c r="Q213" s="1"/>
  <c r="U214"/>
  <c r="G220"/>
  <c r="M220" s="1"/>
  <c r="I220"/>
  <c r="K220"/>
  <c r="K213" s="1"/>
  <c r="O220"/>
  <c r="O213" s="1"/>
  <c r="Q220"/>
  <c r="U220"/>
  <c r="U213" s="1"/>
  <c r="G227"/>
  <c r="G226" s="1"/>
  <c r="I227"/>
  <c r="K227"/>
  <c r="K226" s="1"/>
  <c r="O227"/>
  <c r="O226" s="1"/>
  <c r="Q227"/>
  <c r="U227"/>
  <c r="U226" s="1"/>
  <c r="G230"/>
  <c r="I230"/>
  <c r="I226" s="1"/>
  <c r="K230"/>
  <c r="M230"/>
  <c r="O230"/>
  <c r="Q230"/>
  <c r="Q226" s="1"/>
  <c r="U230"/>
  <c r="G234"/>
  <c r="M234" s="1"/>
  <c r="I234"/>
  <c r="K234"/>
  <c r="O234"/>
  <c r="Q234"/>
  <c r="U234"/>
  <c r="G235"/>
  <c r="I235"/>
  <c r="K235"/>
  <c r="M235"/>
  <c r="O235"/>
  <c r="Q235"/>
  <c r="U235"/>
  <c r="G236"/>
  <c r="M236" s="1"/>
  <c r="I236"/>
  <c r="K236"/>
  <c r="O236"/>
  <c r="Q236"/>
  <c r="U236"/>
  <c r="G237"/>
  <c r="I237"/>
  <c r="K237"/>
  <c r="M237"/>
  <c r="O237"/>
  <c r="Q237"/>
  <c r="U237"/>
  <c r="G238"/>
  <c r="M238" s="1"/>
  <c r="I238"/>
  <c r="K238"/>
  <c r="O238"/>
  <c r="Q238"/>
  <c r="U238"/>
  <c r="G239"/>
  <c r="I239"/>
  <c r="K239"/>
  <c r="M239"/>
  <c r="O239"/>
  <c r="Q239"/>
  <c r="U239"/>
  <c r="G242"/>
  <c r="M242" s="1"/>
  <c r="I242"/>
  <c r="K242"/>
  <c r="O242"/>
  <c r="Q242"/>
  <c r="U242"/>
  <c r="G243"/>
  <c r="I243"/>
  <c r="K243"/>
  <c r="M243"/>
  <c r="O243"/>
  <c r="Q243"/>
  <c r="U243"/>
  <c r="G246"/>
  <c r="M246" s="1"/>
  <c r="I246"/>
  <c r="K246"/>
  <c r="O246"/>
  <c r="Q246"/>
  <c r="U246"/>
  <c r="G247"/>
  <c r="I247"/>
  <c r="K247"/>
  <c r="M247"/>
  <c r="O247"/>
  <c r="Q247"/>
  <c r="U247"/>
  <c r="G251"/>
  <c r="M251" s="1"/>
  <c r="I251"/>
  <c r="K251"/>
  <c r="O251"/>
  <c r="Q251"/>
  <c r="U251"/>
  <c r="G252"/>
  <c r="I252"/>
  <c r="K252"/>
  <c r="M252"/>
  <c r="O252"/>
  <c r="Q252"/>
  <c r="U252"/>
  <c r="G253"/>
  <c r="M253" s="1"/>
  <c r="I253"/>
  <c r="K253"/>
  <c r="O253"/>
  <c r="Q253"/>
  <c r="U253"/>
  <c r="G256"/>
  <c r="I256"/>
  <c r="K256"/>
  <c r="M256"/>
  <c r="O256"/>
  <c r="Q256"/>
  <c r="U256"/>
  <c r="G257"/>
  <c r="M257" s="1"/>
  <c r="I257"/>
  <c r="K257"/>
  <c r="O257"/>
  <c r="Q257"/>
  <c r="U257"/>
  <c r="G259"/>
  <c r="I259"/>
  <c r="K259"/>
  <c r="M259"/>
  <c r="O259"/>
  <c r="Q259"/>
  <c r="U259"/>
  <c r="G261"/>
  <c r="M261" s="1"/>
  <c r="I261"/>
  <c r="K261"/>
  <c r="O261"/>
  <c r="Q261"/>
  <c r="U261"/>
  <c r="G262"/>
  <c r="I262"/>
  <c r="K262"/>
  <c r="M262"/>
  <c r="O262"/>
  <c r="Q262"/>
  <c r="U262"/>
  <c r="G263"/>
  <c r="M263" s="1"/>
  <c r="I263"/>
  <c r="K263"/>
  <c r="O263"/>
  <c r="Q263"/>
  <c r="U263"/>
  <c r="G264"/>
  <c r="I264"/>
  <c r="K264"/>
  <c r="M264"/>
  <c r="O264"/>
  <c r="Q264"/>
  <c r="U264"/>
  <c r="G267"/>
  <c r="M267" s="1"/>
  <c r="I267"/>
  <c r="K267"/>
  <c r="O267"/>
  <c r="Q267"/>
  <c r="U267"/>
  <c r="G268"/>
  <c r="I268"/>
  <c r="K268"/>
  <c r="M268"/>
  <c r="O268"/>
  <c r="Q268"/>
  <c r="U268"/>
  <c r="G270"/>
  <c r="I270"/>
  <c r="I269" s="1"/>
  <c r="K270"/>
  <c r="M270"/>
  <c r="O270"/>
  <c r="Q270"/>
  <c r="Q269" s="1"/>
  <c r="U270"/>
  <c r="G273"/>
  <c r="M273" s="1"/>
  <c r="I273"/>
  <c r="K273"/>
  <c r="K269" s="1"/>
  <c r="O273"/>
  <c r="O269" s="1"/>
  <c r="Q273"/>
  <c r="U273"/>
  <c r="U269" s="1"/>
  <c r="G274"/>
  <c r="I274"/>
  <c r="K274"/>
  <c r="M274"/>
  <c r="O274"/>
  <c r="Q274"/>
  <c r="U274"/>
  <c r="G276"/>
  <c r="M276" s="1"/>
  <c r="I276"/>
  <c r="K276"/>
  <c r="O276"/>
  <c r="Q276"/>
  <c r="U276"/>
  <c r="G279"/>
  <c r="I279"/>
  <c r="K279"/>
  <c r="M279"/>
  <c r="O279"/>
  <c r="Q279"/>
  <c r="U279"/>
  <c r="G280"/>
  <c r="M280" s="1"/>
  <c r="I280"/>
  <c r="K280"/>
  <c r="O280"/>
  <c r="Q280"/>
  <c r="U280"/>
  <c r="G281"/>
  <c r="I281"/>
  <c r="K281"/>
  <c r="M281"/>
  <c r="O281"/>
  <c r="Q281"/>
  <c r="U281"/>
  <c r="G283"/>
  <c r="I283"/>
  <c r="I282" s="1"/>
  <c r="K283"/>
  <c r="M283"/>
  <c r="O283"/>
  <c r="Q283"/>
  <c r="Q282" s="1"/>
  <c r="U283"/>
  <c r="G302"/>
  <c r="M302" s="1"/>
  <c r="I302"/>
  <c r="K302"/>
  <c r="K282" s="1"/>
  <c r="O302"/>
  <c r="O282" s="1"/>
  <c r="Q302"/>
  <c r="U302"/>
  <c r="U282" s="1"/>
  <c r="G304"/>
  <c r="I304"/>
  <c r="K304"/>
  <c r="M304"/>
  <c r="O304"/>
  <c r="Q304"/>
  <c r="U304"/>
  <c r="G305"/>
  <c r="M305" s="1"/>
  <c r="I305"/>
  <c r="K305"/>
  <c r="O305"/>
  <c r="Q305"/>
  <c r="U305"/>
  <c r="G306"/>
  <c r="I306"/>
  <c r="K306"/>
  <c r="M306"/>
  <c r="O306"/>
  <c r="Q306"/>
  <c r="U306"/>
  <c r="G318"/>
  <c r="M318" s="1"/>
  <c r="I318"/>
  <c r="K318"/>
  <c r="O318"/>
  <c r="Q318"/>
  <c r="U318"/>
  <c r="G320"/>
  <c r="I320"/>
  <c r="K320"/>
  <c r="M320"/>
  <c r="O320"/>
  <c r="Q320"/>
  <c r="U320"/>
  <c r="G322"/>
  <c r="I322"/>
  <c r="I321" s="1"/>
  <c r="K322"/>
  <c r="M322"/>
  <c r="O322"/>
  <c r="Q322"/>
  <c r="Q321" s="1"/>
  <c r="U322"/>
  <c r="G324"/>
  <c r="M324" s="1"/>
  <c r="I324"/>
  <c r="K324"/>
  <c r="K321" s="1"/>
  <c r="O324"/>
  <c r="O321" s="1"/>
  <c r="Q324"/>
  <c r="U324"/>
  <c r="U321" s="1"/>
  <c r="G329"/>
  <c r="I329"/>
  <c r="K329"/>
  <c r="M329"/>
  <c r="O329"/>
  <c r="Q329"/>
  <c r="U329"/>
  <c r="G331"/>
  <c r="M331" s="1"/>
  <c r="I331"/>
  <c r="K331"/>
  <c r="O331"/>
  <c r="Q331"/>
  <c r="U331"/>
  <c r="G332"/>
  <c r="I332"/>
  <c r="K332"/>
  <c r="M332"/>
  <c r="O332"/>
  <c r="Q332"/>
  <c r="U332"/>
  <c r="G333"/>
  <c r="M333" s="1"/>
  <c r="I333"/>
  <c r="K333"/>
  <c r="O333"/>
  <c r="Q333"/>
  <c r="U333"/>
  <c r="G335"/>
  <c r="I335"/>
  <c r="K335"/>
  <c r="M335"/>
  <c r="O335"/>
  <c r="Q335"/>
  <c r="U335"/>
  <c r="G337"/>
  <c r="M337" s="1"/>
  <c r="I337"/>
  <c r="K337"/>
  <c r="O337"/>
  <c r="Q337"/>
  <c r="U337"/>
  <c r="G338"/>
  <c r="I338"/>
  <c r="K338"/>
  <c r="M338"/>
  <c r="O338"/>
  <c r="Q338"/>
  <c r="U338"/>
  <c r="G339"/>
  <c r="G340"/>
  <c r="I340"/>
  <c r="I339" s="1"/>
  <c r="K340"/>
  <c r="M340"/>
  <c r="O340"/>
  <c r="Q340"/>
  <c r="Q339" s="1"/>
  <c r="U340"/>
  <c r="G355"/>
  <c r="M355" s="1"/>
  <c r="I355"/>
  <c r="K355"/>
  <c r="K339" s="1"/>
  <c r="O355"/>
  <c r="O339" s="1"/>
  <c r="Q355"/>
  <c r="U355"/>
  <c r="U339" s="1"/>
  <c r="G371"/>
  <c r="I371"/>
  <c r="K371"/>
  <c r="M371"/>
  <c r="O371"/>
  <c r="Q371"/>
  <c r="U371"/>
  <c r="G372"/>
  <c r="M372" s="1"/>
  <c r="I372"/>
  <c r="K372"/>
  <c r="O372"/>
  <c r="Q372"/>
  <c r="U372"/>
  <c r="G373"/>
  <c r="I373"/>
  <c r="K373"/>
  <c r="M373"/>
  <c r="O373"/>
  <c r="Q373"/>
  <c r="U373"/>
  <c r="G375"/>
  <c r="M375" s="1"/>
  <c r="I375"/>
  <c r="K375"/>
  <c r="O375"/>
  <c r="Q375"/>
  <c r="U375"/>
  <c r="G376"/>
  <c r="I376"/>
  <c r="K376"/>
  <c r="M376"/>
  <c r="O376"/>
  <c r="Q376"/>
  <c r="U376"/>
  <c r="G386"/>
  <c r="M386" s="1"/>
  <c r="I386"/>
  <c r="K386"/>
  <c r="O386"/>
  <c r="Q386"/>
  <c r="U386"/>
  <c r="G388"/>
  <c r="G387" s="1"/>
  <c r="I388"/>
  <c r="K388"/>
  <c r="K387" s="1"/>
  <c r="O388"/>
  <c r="O387" s="1"/>
  <c r="Q388"/>
  <c r="U388"/>
  <c r="U387" s="1"/>
  <c r="G393"/>
  <c r="I393"/>
  <c r="I387" s="1"/>
  <c r="K393"/>
  <c r="M393"/>
  <c r="O393"/>
  <c r="Q393"/>
  <c r="Q387" s="1"/>
  <c r="U393"/>
  <c r="G399"/>
  <c r="M399" s="1"/>
  <c r="I399"/>
  <c r="K399"/>
  <c r="O399"/>
  <c r="Q399"/>
  <c r="U399"/>
  <c r="G400"/>
  <c r="I400"/>
  <c r="K400"/>
  <c r="M400"/>
  <c r="O400"/>
  <c r="Q400"/>
  <c r="U400"/>
  <c r="G407"/>
  <c r="M407" s="1"/>
  <c r="I407"/>
  <c r="K407"/>
  <c r="O407"/>
  <c r="Q407"/>
  <c r="U407"/>
  <c r="G408"/>
  <c r="I408"/>
  <c r="K408"/>
  <c r="M408"/>
  <c r="O408"/>
  <c r="Q408"/>
  <c r="U408"/>
  <c r="G409"/>
  <c r="M409" s="1"/>
  <c r="I409"/>
  <c r="K409"/>
  <c r="O409"/>
  <c r="Q409"/>
  <c r="U409"/>
  <c r="G412"/>
  <c r="I412"/>
  <c r="K412"/>
  <c r="M412"/>
  <c r="O412"/>
  <c r="Q412"/>
  <c r="U412"/>
  <c r="G419"/>
  <c r="G420"/>
  <c r="I420"/>
  <c r="I419" s="1"/>
  <c r="K420"/>
  <c r="M420"/>
  <c r="O420"/>
  <c r="Q420"/>
  <c r="Q419" s="1"/>
  <c r="U420"/>
  <c r="G431"/>
  <c r="M431" s="1"/>
  <c r="I431"/>
  <c r="K431"/>
  <c r="K419" s="1"/>
  <c r="O431"/>
  <c r="O419" s="1"/>
  <c r="Q431"/>
  <c r="U431"/>
  <c r="U419" s="1"/>
  <c r="I432"/>
  <c r="Q432"/>
  <c r="G433"/>
  <c r="G432" s="1"/>
  <c r="I433"/>
  <c r="K433"/>
  <c r="K432" s="1"/>
  <c r="O433"/>
  <c r="O432" s="1"/>
  <c r="Q433"/>
  <c r="U433"/>
  <c r="U432" s="1"/>
  <c r="I435"/>
  <c r="Q435"/>
  <c r="G436"/>
  <c r="G435" s="1"/>
  <c r="I436"/>
  <c r="K436"/>
  <c r="K435" s="1"/>
  <c r="O436"/>
  <c r="O435" s="1"/>
  <c r="Q436"/>
  <c r="U436"/>
  <c r="U435" s="1"/>
  <c r="I20" i="1"/>
  <c r="I19"/>
  <c r="I18"/>
  <c r="I17"/>
  <c r="I16"/>
  <c r="I68"/>
  <c r="G27"/>
  <c r="F40"/>
  <c r="G23" s="1"/>
  <c r="G40"/>
  <c r="G25" s="1"/>
  <c r="G26" s="1"/>
  <c r="H39"/>
  <c r="H40" s="1"/>
  <c r="J28"/>
  <c r="J26"/>
  <c r="G38"/>
  <c r="F38"/>
  <c r="H32"/>
  <c r="J23"/>
  <c r="J24"/>
  <c r="J25"/>
  <c r="J27"/>
  <c r="E24"/>
  <c r="E26"/>
  <c r="G24" l="1"/>
  <c r="G29" s="1"/>
  <c r="G28"/>
  <c r="M213" i="12"/>
  <c r="M205"/>
  <c r="M16"/>
  <c r="M419"/>
  <c r="M339"/>
  <c r="M321"/>
  <c r="M282"/>
  <c r="M269"/>
  <c r="M150"/>
  <c r="M85"/>
  <c r="G321"/>
  <c r="G282"/>
  <c r="G269"/>
  <c r="G213"/>
  <c r="G205"/>
  <c r="G150"/>
  <c r="G85"/>
  <c r="G16"/>
  <c r="M436"/>
  <c r="M435" s="1"/>
  <c r="M433"/>
  <c r="M432" s="1"/>
  <c r="M388"/>
  <c r="M387" s="1"/>
  <c r="M227"/>
  <c r="M226" s="1"/>
  <c r="M114"/>
  <c r="M113" s="1"/>
  <c r="M107"/>
  <c r="M106" s="1"/>
  <c r="M96"/>
  <c r="M95" s="1"/>
  <c r="M94"/>
  <c r="M93" s="1"/>
  <c r="I21" i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<sst xmlns="http://schemas.openxmlformats.org/spreadsheetml/2006/main" count="1290" uniqueCount="546">
  <si>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</si>
  <si>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</si>
  <si>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</si>
  <si>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</si>
  <si>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</si>
  <si>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</si>
  <si>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</si>
  <si>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</si>
  <si>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</si>
  <si>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</si>
  <si>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</si>
  <si>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</si>
  <si>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</si>
  <si>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</si>
  <si>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</si>
  <si>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</si>
  <si>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</si>
  <si>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</si>
  <si>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</si>
  <si>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</si>
  <si>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</si>
  <si>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</si>
  <si>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</si>
  <si>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</si>
  <si>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</si>
  <si>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</si>
  <si>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</si>
  <si>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</si>
  <si>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</si>
  <si>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</si>
  <si>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</si>
  <si>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</si>
  <si>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</si>
  <si>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</si>
  <si>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</si>
  <si>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</si>
  <si>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</si>
  <si>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</si>
  <si>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</si>
  <si>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</si>
  <si>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</si>
  <si>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</si>
  <si>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</si>
  <si>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ZŠ Žižkova 3, Krnov</t>
  </si>
  <si>
    <t>Rozpočet:</t>
  </si>
  <si>
    <t>Misto</t>
  </si>
  <si>
    <t>Ing.Martina Švecová</t>
  </si>
  <si>
    <t xml:space="preserve">Oprava stávajících hygienických zařízení </t>
  </si>
  <si>
    <t>Město Krnov</t>
  </si>
  <si>
    <t>Hlavní náměstí 96/1</t>
  </si>
  <si>
    <t>Krnov-Pod Bezručovým vrchem</t>
  </si>
  <si>
    <t>79401</t>
  </si>
  <si>
    <t>00296139</t>
  </si>
  <si>
    <t>CZ00296139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</si>
  <si>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</si>
  <si>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</si>
  <si>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</si>
  <si>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</si>
  <si>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</si>
  <si>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</si>
  <si>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</si>
  <si>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</si>
  <si>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</si>
  <si>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</si>
  <si>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</si>
  <si>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</si>
  <si>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90</t>
  </si>
  <si>
    <t>Přípočty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</si>
  <si>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</si>
  <si>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</si>
  <si>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</si>
  <si>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</si>
  <si>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</si>
  <si>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</si>
  <si>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</si>
  <si>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</si>
  <si>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</si>
  <si>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</si>
  <si>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</si>
  <si>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</si>
  <si>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</si>
  <si>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</si>
  <si>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</si>
  <si>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</si>
  <si>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</si>
  <si>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</si>
  <si>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</si>
  <si>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</si>
  <si>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</si>
  <si>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</si>
  <si>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</si>
  <si>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</si>
  <si>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</si>
  <si>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</si>
  <si>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</si>
  <si>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</si>
  <si>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</si>
  <si>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</si>
  <si>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</si>
  <si>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</si>
  <si>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</si>
  <si>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</si>
  <si>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</si>
  <si>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</si>
  <si>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</si>
  <si>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</si>
  <si>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</si>
  <si>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</si>
  <si>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</si>
  <si>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</si>
  <si>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</si>
  <si>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</si>
  <si>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</si>
  <si>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</si>
  <si>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</si>
  <si>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</si>
  <si>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</si>
  <si>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</si>
  <si>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</si>
  <si>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</si>
  <si>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</si>
  <si>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</si>
  <si>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</si>
  <si>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</si>
  <si>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</si>
  <si>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</si>
  <si>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</si>
  <si>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342255024R00</t>
  </si>
  <si>
    <t>Příčky z desek Ytong tl. 10 cm</t>
  </si>
  <si>
    <t>m2</t>
  </si>
  <si>
    <t>POL1_0</t>
  </si>
  <si>
    <t>umývárna:(1,93+1+0,25)*2,15</t>
  </si>
  <si>
    <t>VV</t>
  </si>
  <si>
    <t>-2*0,6*2,15</t>
  </si>
  <si>
    <t>1NP WC ženy:(1,6+1,78+0,2+0,2)*2,15</t>
  </si>
  <si>
    <t>-0,6*2*3</t>
  </si>
  <si>
    <t>2NP WC ženy:(1,6+1,78+0,2+0,2)*2,15</t>
  </si>
  <si>
    <t>612473181R00</t>
  </si>
  <si>
    <t>Omítka vnitř.zdiva ze suché směsi, hladká, strojně, nebo ručně</t>
  </si>
  <si>
    <t>v rozsahu provedení obkladů:</t>
  </si>
  <si>
    <t>umývárna:2*(2,29+4,96)*1,5-(0,8*2*2)</t>
  </si>
  <si>
    <t>2*(1,93+1,24)*2-(0,7*2)-(0,65*2*2)</t>
  </si>
  <si>
    <t>2*(0,915+1)*2*2-(0,6*2*2)</t>
  </si>
  <si>
    <t>Mezisoučet</t>
  </si>
  <si>
    <t>1.NP:</t>
  </si>
  <si>
    <t>chodba:2*(5,44+1,8)*2-(0,9*2*2)-(0,6*2)</t>
  </si>
  <si>
    <t>muži:2*(3,38+2,28)*2-(0,6*2*2)</t>
  </si>
  <si>
    <t>2*(0,78+1,1)*2-(0,6*2)</t>
  </si>
  <si>
    <t>ženy:2*(2,02+3,38)*2-(0,8*2)-(0,6*2*3)</t>
  </si>
  <si>
    <t>2*(0,8+1,25)*2-(0,6*2)</t>
  </si>
  <si>
    <t>2*(0,78+1,25)*2-(0,6*2)</t>
  </si>
  <si>
    <t>2*(0,89+1,6)*2-(0,6*2)</t>
  </si>
  <si>
    <t>2.NP dtto 1.np:89,8</t>
  </si>
  <si>
    <t>612100020RAA</t>
  </si>
  <si>
    <t>Začištění omítek kolem oken a dveří, podlah a obkladů</t>
  </si>
  <si>
    <t>m</t>
  </si>
  <si>
    <t>POL2_0</t>
  </si>
  <si>
    <t>umývárna:2*(2,29+4,96)-(2*0,8)-0,7</t>
  </si>
  <si>
    <t>2*(1,93+1,24)-0,7-(0,65*2)</t>
  </si>
  <si>
    <t>1NP:</t>
  </si>
  <si>
    <t>chodba:2*(1,8+5,44)-(0,9*2)-0,6</t>
  </si>
  <si>
    <t>muži:2*(3,38+2,28)-(2*0,6)</t>
  </si>
  <si>
    <t>2*(1,1+0,78)-0,6</t>
  </si>
  <si>
    <t>ženy:2*(2,02+3,38)-(0,6*3)-0,8</t>
  </si>
  <si>
    <t>2*(0,8+1,25)-0,6</t>
  </si>
  <si>
    <t>2*(0,78+1,25)-0,6</t>
  </si>
  <si>
    <t>2*(0,89+1,6)-0,6</t>
  </si>
  <si>
    <t>2.np dtto 1NP:44,9</t>
  </si>
  <si>
    <t>612421231R00</t>
  </si>
  <si>
    <t>Oprava vápen.omítek stěn do 10 % pl. - štukových</t>
  </si>
  <si>
    <t>umývárna:2*(2,29+4,96)*3,22-(0,8*1,97*2)-(1,75*1,08)</t>
  </si>
  <si>
    <t>2*(1,93+1,24)*3,22-(0,7*2)-(0,65*2*2)</t>
  </si>
  <si>
    <t>1.np:</t>
  </si>
  <si>
    <t>chodba:2*(1,8+5,44)*3,22-(0,9*1,97*2)-(0,6*1,97)</t>
  </si>
  <si>
    <t>muži:2*(1,08+3,38+2,28+2,5)*3,22-(1,12*1,08)-(0,6*1,97)</t>
  </si>
  <si>
    <t>(0,88+1,2)*2,2-(0,8*1,97)</t>
  </si>
  <si>
    <t>1,1*3,2</t>
  </si>
  <si>
    <t>(0,8+1,1)*2,2-(0,6*1,97)</t>
  </si>
  <si>
    <t>ženy:(1,66+3,38+2,02)*3,2-(1,12*1,08)-(0,8*1,97)</t>
  </si>
  <si>
    <t>(1,25+0,8+0,78+1,6+0,89)*3,2</t>
  </si>
  <si>
    <t>(0,8+0,78+1,6)*2,2-(0,6*1,97*3)</t>
  </si>
  <si>
    <t>(1,78+0,4+1,6)*2,2-(0,6*1,97*3)</t>
  </si>
  <si>
    <t>2NP dtto 1.np:153,58</t>
  </si>
  <si>
    <t>odpočet obkladů:-219,75</t>
  </si>
  <si>
    <t>632451063R00</t>
  </si>
  <si>
    <t>Potěr pískocementový, min. 25 MPa, tl. 30 mm</t>
  </si>
  <si>
    <t>vyrovnání podkladu pod dlažby:</t>
  </si>
  <si>
    <t>umývárna:2,29*4,96-(0,3*0,6*2)</t>
  </si>
  <si>
    <t>1,93*2,24</t>
  </si>
  <si>
    <t>chodba:1,8*5,44-(0,59*0,4)</t>
  </si>
  <si>
    <t>WC muži:3,38*2,28-(0,88*1,2)</t>
  </si>
  <si>
    <t>0,78*1,1</t>
  </si>
  <si>
    <t>WC ženy:1,66*3,38+(1,55*0,4)</t>
  </si>
  <si>
    <t>0,8*1,25+(0,78*1,25)+(0,89*1,6)</t>
  </si>
  <si>
    <t>2NP:</t>
  </si>
  <si>
    <t>642942111RT2</t>
  </si>
  <si>
    <t>Osazení zárubní dveřních ocelových, pl. do 2,5 m2, včetně dodávky zárubně  60 x 197 x 11 cm</t>
  </si>
  <si>
    <t>kus</t>
  </si>
  <si>
    <t>š.60:3</t>
  </si>
  <si>
    <t>642942111RT5</t>
  </si>
  <si>
    <t>Osazení zárubní dveřních ocelových, pl. do 2,5 m2, včetně dodávky zárubně  90 x 197 x 11 cm</t>
  </si>
  <si>
    <t>1.NP:2</t>
  </si>
  <si>
    <t>900      R01</t>
  </si>
  <si>
    <t>HZS, Demontáže svítidel a drobných předmětů</t>
  </si>
  <si>
    <t>h</t>
  </si>
  <si>
    <t>941955002R00</t>
  </si>
  <si>
    <t>Lešení lehké pomocné, výška podlahy do 1,9 m</t>
  </si>
  <si>
    <t>umývárna:2,29*4,96</t>
  </si>
  <si>
    <t>sprcha:1,93*2,24</t>
  </si>
  <si>
    <t>1np:</t>
  </si>
  <si>
    <t>chodba:1,8*5,44</t>
  </si>
  <si>
    <t>muži:3,38*2,28</t>
  </si>
  <si>
    <t>ženy:3,38*2,02</t>
  </si>
  <si>
    <t>2np dtto 1np:24,32</t>
  </si>
  <si>
    <t>952900001VL</t>
  </si>
  <si>
    <t>Očištění podkladu po sejmutí pdlah PVC</t>
  </si>
  <si>
    <t>šatny 1-4:15,26*2</t>
  </si>
  <si>
    <t>15,58+15,48</t>
  </si>
  <si>
    <t>953941210R00</t>
  </si>
  <si>
    <t>Osazení kovových poklopů s rámy plochy do 1 m2</t>
  </si>
  <si>
    <t>1.NP-wc ženy:1</t>
  </si>
  <si>
    <t>55340022R</t>
  </si>
  <si>
    <t>Poklop ocelový rámový   415x415x75 mm</t>
  </si>
  <si>
    <t>POL3_0</t>
  </si>
  <si>
    <t>962031132R00</t>
  </si>
  <si>
    <t>Bourání příček cihelných tl. 10 cm</t>
  </si>
  <si>
    <t>1.NP WC ženy:(1,78+1,6)*2,15-(0,6*2*3)</t>
  </si>
  <si>
    <t>1.NP WC muži:(1,78+1,6)*2,15-(0,6*2*3)</t>
  </si>
  <si>
    <t>965043341R00</t>
  </si>
  <si>
    <t>Bourání podkladů bet., potěr tl. 10 cm, nad 4 m2</t>
  </si>
  <si>
    <t>m3</t>
  </si>
  <si>
    <t/>
  </si>
  <si>
    <t>Začátek provozního součtu</t>
  </si>
  <si>
    <t xml:space="preserve">  podklad pod stávajícími dlažbami:</t>
  </si>
  <si>
    <t xml:space="preserve">  umývárna:2,24*1,93+(2,29*4,96)-(0,3*0,6*2)</t>
  </si>
  <si>
    <t xml:space="preserve">  1.NP:</t>
  </si>
  <si>
    <t xml:space="preserve">  chodba:5,44*1,85-(0,5*0,39)</t>
  </si>
  <si>
    <t xml:space="preserve">  WC muži:3,38*2,28-(1,2*0,88)</t>
  </si>
  <si>
    <t xml:space="preserve">  0,8*1,1</t>
  </si>
  <si>
    <t xml:space="preserve">  WC ženy:1,83*3,38+(0,4*1,6)</t>
  </si>
  <si>
    <t xml:space="preserve">  0,8*1,08+(0,78*1,08)+(0,78*1,6)</t>
  </si>
  <si>
    <t xml:space="preserve">  2.NP:</t>
  </si>
  <si>
    <t>Konec provozního součtu</t>
  </si>
  <si>
    <t>69,68*0,03</t>
  </si>
  <si>
    <t>965081713R00</t>
  </si>
  <si>
    <t>Bourání dlažeb keramických tl.10 mm, nad 1 m2</t>
  </si>
  <si>
    <t>965081702R00</t>
  </si>
  <si>
    <t xml:space="preserve">Bourání soklíků z dlažeb keramických </t>
  </si>
  <si>
    <t>1.NP-chodba:1,8+5,44+1,8-(0,8*2)-0,6</t>
  </si>
  <si>
    <t>2.NP chodba:1,8+5,44+1,8-(0,8*2)-0,6</t>
  </si>
  <si>
    <t>968061125R00</t>
  </si>
  <si>
    <t>Vyvěšení dřevěných dveřních křídel pl. do 2 m2</t>
  </si>
  <si>
    <t>1.NP:5</t>
  </si>
  <si>
    <t>2.NP:3</t>
  </si>
  <si>
    <t>968072455R00</t>
  </si>
  <si>
    <t>Vybourání kovových dveřních zárubní pl. do 2 m2</t>
  </si>
  <si>
    <t>1.NP:0,8*1,97*2+(0,6*1,97*3)</t>
  </si>
  <si>
    <t>2.NP:0,6*1,97*3</t>
  </si>
  <si>
    <t>967031132R00</t>
  </si>
  <si>
    <t>Přisekání rovných ostění cihelných na MVC</t>
  </si>
  <si>
    <t>umývárna:0,2*2,15</t>
  </si>
  <si>
    <t>1.NP-chodba:0,1*2*2</t>
  </si>
  <si>
    <t>965048250R00</t>
  </si>
  <si>
    <t>Dočištění povrchu po vybourání dlažeb, MC do 50%</t>
  </si>
  <si>
    <t>978059531R00</t>
  </si>
  <si>
    <t>Odsekání vnitřních obkladů stěn nad 2 m2</t>
  </si>
  <si>
    <t>umývárna:2*(1,93+2,24)*2,12-(0,78*2,12)</t>
  </si>
  <si>
    <t>2*(3,64+2,29)*1,37</t>
  </si>
  <si>
    <t>-0,8*1,37*2</t>
  </si>
  <si>
    <t>-0,78*1,37</t>
  </si>
  <si>
    <t>chodba:5,44*1,53-(0,6*1,53)</t>
  </si>
  <si>
    <t>WC muži:2*(3,38+2,28)*1,53-(0,6*1,53*2)</t>
  </si>
  <si>
    <t>2*(0,8+1,1)*1,53-(0,6*1,53)</t>
  </si>
  <si>
    <t>WC ženy:2*(3,38+2,1)*1,82-(0,6*1,82*3)-(0,8*1,82)</t>
  </si>
  <si>
    <t>odpočet obkladů na bouraných příčkách:-0,8*1,53*2+(0,6*1,53*2)</t>
  </si>
  <si>
    <t>-0,78*1,53*2+(0,6*1,53*2)</t>
  </si>
  <si>
    <t>-1,6*1,53*2+(0,6*1,53*2)</t>
  </si>
  <si>
    <t>2.NP:</t>
  </si>
  <si>
    <t>chodba:5,44*1,5-(0,6*1,5)</t>
  </si>
  <si>
    <t>WC muži:2*(3,38+2,28)*1,5-(0,6*1,5*2)</t>
  </si>
  <si>
    <t>2*(0,8+1,1)*1,5-(0,6*1,5)</t>
  </si>
  <si>
    <t>WC ženy:2*(3,38+2,1)*1,5-(0,6*1,5*3)-(0,8*1,5)</t>
  </si>
  <si>
    <t>odpočet obkladů na bouraných příčkách:-0,8*1,5*2+(0,6*1,5*2)</t>
  </si>
  <si>
    <t>-0,78*1,5*2+(0,6*1,5*2)</t>
  </si>
  <si>
    <t>-1,6*1,5*2+(0,6*1,5*2)</t>
  </si>
  <si>
    <t>973031324R00</t>
  </si>
  <si>
    <t>Vysekání kapes zeď cihel. MVC, pl. 0,1m2, hl. 15cm</t>
  </si>
  <si>
    <t>umývárna:12</t>
  </si>
  <si>
    <t>1.NP:20</t>
  </si>
  <si>
    <t>2.NP:20</t>
  </si>
  <si>
    <t>978013191R00</t>
  </si>
  <si>
    <t>Otlučení omítek vnitřních stěn v rozsahu do 100 %</t>
  </si>
  <si>
    <t>v rozsahu vyrovnání stávajícího zdiva pod obklady:</t>
  </si>
  <si>
    <t>umývárna:2*(4,96+2,29)*1,5-(0,8*1,5*2)</t>
  </si>
  <si>
    <t>2*(1,93+2,24)*2-(0,7*2)</t>
  </si>
  <si>
    <t>1.NP:2*(1,8+5,44)*2-(0,6*2)-(0,9*2*2)</t>
  </si>
  <si>
    <t>2*(3,38+2,28)*2-(0,6*2*2)</t>
  </si>
  <si>
    <t>(0,88+1,08+1,08)*2</t>
  </si>
  <si>
    <t>(0,78+1,08+1,08)*2</t>
  </si>
  <si>
    <t>(0,89+0,89+1,6)*2</t>
  </si>
  <si>
    <t>2.NP dtto 1.NP:63,12</t>
  </si>
  <si>
    <t>976072221R00</t>
  </si>
  <si>
    <t>Vybourání revizních. dvířek pl. 0,3 m2 ze zdi cih</t>
  </si>
  <si>
    <t>umývárna:3</t>
  </si>
  <si>
    <t>1.NP:1</t>
  </si>
  <si>
    <t>976085211R00</t>
  </si>
  <si>
    <t>Vybourání kanal.rámů a poklopů plochy do 0,3 m2</t>
  </si>
  <si>
    <t>979011111R00</t>
  </si>
  <si>
    <t>Svislá doprava suti a vybour. hmot za 2.NP a 1.PP</t>
  </si>
  <si>
    <t>t</t>
  </si>
  <si>
    <t>24,72/3</t>
  </si>
  <si>
    <t>979082111R00</t>
  </si>
  <si>
    <t>Vnitrostaveništní doprava suti do 10 m</t>
  </si>
  <si>
    <t>979082121R00</t>
  </si>
  <si>
    <t>Příplatek k vnitrost. dopravě suti za dalších 5 m</t>
  </si>
  <si>
    <t>24,72*2</t>
  </si>
  <si>
    <t>979081111R00</t>
  </si>
  <si>
    <t>Odvoz suti a vybour. hmot na skládku do 1 km</t>
  </si>
  <si>
    <t>979081121R00</t>
  </si>
  <si>
    <t>Příplatek k odvozu za každý další 1 km</t>
  </si>
  <si>
    <t>24,72*3</t>
  </si>
  <si>
    <t>979999997R00</t>
  </si>
  <si>
    <t xml:space="preserve">Poplatek za skládku čistá suť </t>
  </si>
  <si>
    <t>999281108R00</t>
  </si>
  <si>
    <t>Přesun hmot pro opravy a údržbu do výšky 12 m</t>
  </si>
  <si>
    <t>721210831R00</t>
  </si>
  <si>
    <t>Demontáž  vpusti s obetonávkou</t>
  </si>
  <si>
    <t>umývárna:1</t>
  </si>
  <si>
    <t>1.NP wc muži:1</t>
  </si>
  <si>
    <t>721223424RT1</t>
  </si>
  <si>
    <t>Vpusť podlahová se zápachovou uzávěrkou HL 317, mřížka nerez 138 x 138 mm DN 50/75/110</t>
  </si>
  <si>
    <t>998721202R00</t>
  </si>
  <si>
    <t>Přesun hmot pro vnitřní kanalizaci, výšky do 12 m</t>
  </si>
  <si>
    <t>722200003RAB</t>
  </si>
  <si>
    <t>Vodovod, potrubí polyetylenové D 20 x 2mm, ochrana, ochrana potrubí skruží Mirelon</t>
  </si>
  <si>
    <t>Agregovaná položka obsahuje :</t>
  </si>
  <si>
    <t>POP</t>
  </si>
  <si>
    <t>vysekání drážky, montáž vodovodního potrubí z PE, vč.montáže izolace ze zkruží, vyvedení potrubí na stěnu, nástěnky, provedení zloušky těsnosti, desinfekce potrubí, zapravení drážky, dodávka hmot, přesun hmot</t>
  </si>
  <si>
    <t>umývárna:10,2</t>
  </si>
  <si>
    <t>1NP:27,8</t>
  </si>
  <si>
    <t>2.NP:26,8</t>
  </si>
  <si>
    <t>722200010RAA</t>
  </si>
  <si>
    <t>Demontáž potrubí ocelového do DN 50, s vysekáním ze zdi</t>
  </si>
  <si>
    <t>Agregovaná položka obsahuje:</t>
  </si>
  <si>
    <t>vysekání potrubí ze zdi, přesun suti, vnitrostaveništní dopravu suti, přesun hmot na skládku, poplatek za skládku suti</t>
  </si>
  <si>
    <t>umývárna:18</t>
  </si>
  <si>
    <t>2NP:27,8</t>
  </si>
  <si>
    <t>725122813R00</t>
  </si>
  <si>
    <t>Demontáž pisoárů s nádrží + 1 záchodkem</t>
  </si>
  <si>
    <t>soubor</t>
  </si>
  <si>
    <t>1.NP:4</t>
  </si>
  <si>
    <t>725210821R00</t>
  </si>
  <si>
    <t>Demontáž umyvadel bez výtokových armatur</t>
  </si>
  <si>
    <t>umývárna:2</t>
  </si>
  <si>
    <t>1.NP:3</t>
  </si>
  <si>
    <t>725820801R00</t>
  </si>
  <si>
    <t>Demontáž baterie nástěnné do G 3/4</t>
  </si>
  <si>
    <t>725840850R00</t>
  </si>
  <si>
    <t>Demontáž baterie sprch.diferenciální G 3/4x1</t>
  </si>
  <si>
    <t>725840860R00</t>
  </si>
  <si>
    <t>Demontáž ramene sprchy</t>
  </si>
  <si>
    <t>725860811R00</t>
  </si>
  <si>
    <t>Demontáž uzávěrek zápachových jednoduchých</t>
  </si>
  <si>
    <t>725330820R00</t>
  </si>
  <si>
    <t>Demontáž výlevky diturvitové</t>
  </si>
  <si>
    <t>725110811R00</t>
  </si>
  <si>
    <t>Demontáž klozetů splachovacích</t>
  </si>
  <si>
    <t>725590812R00</t>
  </si>
  <si>
    <t>Přesun vybour.hmot, zařizovací předměty H 12 m</t>
  </si>
  <si>
    <t>725989101R00</t>
  </si>
  <si>
    <t>Montáž dvířek kovových i z PH</t>
  </si>
  <si>
    <t>5530001.VK</t>
  </si>
  <si>
    <t>Dvířka revizní nerezová do zdiva  300x300 mm</t>
  </si>
  <si>
    <t>725017161R00</t>
  </si>
  <si>
    <t>Umyvadlo na šrouby LYRA Plus , 50 x 41 cm, bílé</t>
  </si>
  <si>
    <t>725017168R00</t>
  </si>
  <si>
    <t>Kryt sifonu umyvadel LYRA Plus, bílý</t>
  </si>
  <si>
    <t>725860107R00</t>
  </si>
  <si>
    <t>Uzávěrka zápachová umyvadlová T 1015,D 40</t>
  </si>
  <si>
    <t>725016125R00</t>
  </si>
  <si>
    <t>Urinál odsávací GOLEM 4306.0, ovládání autom, bílý</t>
  </si>
  <si>
    <t>2.NP:2</t>
  </si>
  <si>
    <t>725823121RT1</t>
  </si>
  <si>
    <t>Baterie umyvadlová stoján. ruční, vč. otvír.odpadu, standardní</t>
  </si>
  <si>
    <t>725845111RT1</t>
  </si>
  <si>
    <t>Baterie sprchová nástěnná ruční, bez příslušenství, standardní</t>
  </si>
  <si>
    <t>725823114RT1</t>
  </si>
  <si>
    <t>Baterie dřezová stojánková ruční, bez otvír.odpadu, standardní</t>
  </si>
  <si>
    <t>1.NP k výlevce:1</t>
  </si>
  <si>
    <t>725849302R00</t>
  </si>
  <si>
    <t>Montáž držáku sprchy</t>
  </si>
  <si>
    <t>55145352R</t>
  </si>
  <si>
    <t>Set sprchový hadice, růžice, držák 901.00</t>
  </si>
  <si>
    <t>725019101R00</t>
  </si>
  <si>
    <t>Výlevka stojící MIRA 5104.6 s plastovou mřížkou</t>
  </si>
  <si>
    <t>725013138RT1</t>
  </si>
  <si>
    <t xml:space="preserve">Klozet kombi OLYMP,nádrž s armat.odpad svislý,bílý, včetně sedátka v bílé barvě </t>
  </si>
  <si>
    <t>725-0001.VL</t>
  </si>
  <si>
    <t>Napojení nových ZT předmětů, zkouška těsnosti, vč.materiálu</t>
  </si>
  <si>
    <t>kpl</t>
  </si>
  <si>
    <t>998725202R00</t>
  </si>
  <si>
    <t>Přesun hmot pro zařizovací předměty, výšky do 12 m</t>
  </si>
  <si>
    <t>766661112R00</t>
  </si>
  <si>
    <t>Montáž dveří do zárubně,otevíravých 1kř.do 0,8 m</t>
  </si>
  <si>
    <t>766670021R00</t>
  </si>
  <si>
    <t>Montáž kliky a štítku</t>
  </si>
  <si>
    <t>61160104R</t>
  </si>
  <si>
    <t>Dveře vnitřní hladké plné 1kř. 90x197 bílé</t>
  </si>
  <si>
    <t>1NP:2</t>
  </si>
  <si>
    <t>61160101R</t>
  </si>
  <si>
    <t>Dveře vnitřní hladké plné 1kř. 60x197 bílé</t>
  </si>
  <si>
    <t>1NP:3</t>
  </si>
  <si>
    <t>2NP:3</t>
  </si>
  <si>
    <t>54915362R</t>
  </si>
  <si>
    <t>Set CD 050 OSC chrom matný, WC zámek jednostranný - kulatý</t>
  </si>
  <si>
    <t>54914620R</t>
  </si>
  <si>
    <t>Dveřní kování PRAKTIK klíč Cr</t>
  </si>
  <si>
    <t>998766202R00</t>
  </si>
  <si>
    <t>Přesun hmot pro truhlářské konstr., výšky do 12 m</t>
  </si>
  <si>
    <t>771101210R00</t>
  </si>
  <si>
    <t>Penetrace podkladu pod dlažby</t>
  </si>
  <si>
    <t>771100001VL</t>
  </si>
  <si>
    <t>Hydroizolační stěrka jednovrstvá</t>
  </si>
  <si>
    <t>Poožka obsahuje provedení stěrkové hydroizolace na vyrovnaný a očištěný podklad před lepením dlažby, včetně dodávky hmot.</t>
  </si>
  <si>
    <t>771575109R00</t>
  </si>
  <si>
    <t>Montáž podlah keram.,hladké, tmel, 30x30 cm</t>
  </si>
  <si>
    <t>771579795R00</t>
  </si>
  <si>
    <t>Příplatek za spárování vodotěsnou hmotou - plošně</t>
  </si>
  <si>
    <t>771578011R00</t>
  </si>
  <si>
    <t>Spára podlaha - stěna, silikonem</t>
  </si>
  <si>
    <t>umývárna:2*(4,96+2,29)-(2*0,8)-0,7</t>
  </si>
  <si>
    <t>1.NP:2*(5,44+1,8)-(2*0,9)-0,6</t>
  </si>
  <si>
    <t>2*(3,38+2,28)-(0,6*2)</t>
  </si>
  <si>
    <t>2*(0,78+1,1)-0,6</t>
  </si>
  <si>
    <t>2*(3,38+2,06)-(3*0,6)-0,8</t>
  </si>
  <si>
    <t>2.NP dtto 1.np:44,98</t>
  </si>
  <si>
    <t>59770102R</t>
  </si>
  <si>
    <t>Dlaždice30x30 cm</t>
  </si>
  <si>
    <t>ztratné 10%:68,71*1,1</t>
  </si>
  <si>
    <t>998771202R00</t>
  </si>
  <si>
    <t>Přesun hmot pro podlahy z dlaždic, výšky do 12 m</t>
  </si>
  <si>
    <t>776511820R00</t>
  </si>
  <si>
    <t>Odstranění PVC a koberců lepených s podložkou</t>
  </si>
  <si>
    <t>šatny 1-4:15,26+15,26+15,58+15,48</t>
  </si>
  <si>
    <t>776401800R00</t>
  </si>
  <si>
    <t>Demontáž soklíků nebo lišt, pryžových nebo z PVC</t>
  </si>
  <si>
    <t>2*(6,7+2,27)-(2*0,8)</t>
  </si>
  <si>
    <t>2*(6,7+2,29)-(2*0,8)</t>
  </si>
  <si>
    <t>2*(6,7+2,33)-(2*0,8)</t>
  </si>
  <si>
    <t>2*(6,7+2,3)-(2*0,8)</t>
  </si>
  <si>
    <t>776100001VL</t>
  </si>
  <si>
    <t>Vyrovnání podkladů samonivelační hmotou tl.5mm</t>
  </si>
  <si>
    <t>Položka obsahuje vyrovnání nerovností podkladu pod PVC samonivelační hmotou tl.do 5mm, včetně dodávky samonivelační hmoty</t>
  </si>
  <si>
    <t>776101121R00</t>
  </si>
  <si>
    <t>Provedení penetrace podkladu</t>
  </si>
  <si>
    <t>776521100R00</t>
  </si>
  <si>
    <t>Lepení povlak.podlah z pásů PVC na Chemopren</t>
  </si>
  <si>
    <t>28412285R</t>
  </si>
  <si>
    <t>Podlahovina PVC Novoflor extra AMOS 1500x2,0 mm</t>
  </si>
  <si>
    <t>ztratné 3%:61,58*1,03</t>
  </si>
  <si>
    <t>776994111R00</t>
  </si>
  <si>
    <t>Svařování povlakových podlah z pásů nebo čtverců</t>
  </si>
  <si>
    <t>6,7*4</t>
  </si>
  <si>
    <t>776421100RU1</t>
  </si>
  <si>
    <t>Lepení podlahových soklíků z PVC a vinylu, včetně dodávky soklíku PVC</t>
  </si>
  <si>
    <t>998776202R00</t>
  </si>
  <si>
    <t>Přesun hmot pro podlahy povlakové, výšky do 12 m</t>
  </si>
  <si>
    <t>781101111R00</t>
  </si>
  <si>
    <t>Vyrovnání podkladu maltou ze SMS tl. do 7 mm</t>
  </si>
  <si>
    <t>vyrovnání stávajícího zdiva pod obklady:</t>
  </si>
  <si>
    <t>1.NP chodba:2*(1,8+5,44)*2-(0,6*2)-(0,9*2*2)</t>
  </si>
  <si>
    <t>ženy:(1,66+3,28+1,66)*2-(0,8*2)-(0,6*2*3)</t>
  </si>
  <si>
    <t>(1,25+0,8+1,25)*2-(0,6*2)</t>
  </si>
  <si>
    <t>(0,89+1,6+0,89)*2-(0,6*2)</t>
  </si>
  <si>
    <t>2.NP dtto 1.NP:75,08</t>
  </si>
  <si>
    <t>78110000.VL</t>
  </si>
  <si>
    <t>Položka obsahuje provedení hydroizolační stěrky na svislých plochách na upraveném a očištěném povrchu, včetně dodávky hmot</t>
  </si>
  <si>
    <t>781101210R00</t>
  </si>
  <si>
    <t>Penetrace podkladu pod obklady</t>
  </si>
  <si>
    <t>781415016R00</t>
  </si>
  <si>
    <t>Montáž obkladů stěn, porovin.,tmel, nad 20x25 cm</t>
  </si>
  <si>
    <t>597813601R</t>
  </si>
  <si>
    <t>Obkládačka 20x25, I.jak.</t>
  </si>
  <si>
    <t>ztratné 4%:219,75*1,04</t>
  </si>
  <si>
    <t>781419706R00</t>
  </si>
  <si>
    <t>Příplatek za spárovací vodotěsnou hmotu - plošně</t>
  </si>
  <si>
    <t>781497111R00</t>
  </si>
  <si>
    <t xml:space="preserve">Lišta hliníková ukončovacích k obkladům </t>
  </si>
  <si>
    <t>rohy stě, špalet a u zárubní:</t>
  </si>
  <si>
    <t>umývárna:16*2</t>
  </si>
  <si>
    <t>chodba:7*2</t>
  </si>
  <si>
    <t>muži:7*2</t>
  </si>
  <si>
    <t>ženy:16*2</t>
  </si>
  <si>
    <t>2.NP dtto 1.NP:60</t>
  </si>
  <si>
    <t>998781202R00</t>
  </si>
  <si>
    <t>Přesun hmot pro obklady keramické, výšky do 12 m</t>
  </si>
  <si>
    <t>783201811R00</t>
  </si>
  <si>
    <t>Odstranění nátěrů z kovových konstrukcí oškrábáním, zárubně</t>
  </si>
  <si>
    <t>plochou podle vzorce:</t>
  </si>
  <si>
    <t>P = (2jv + jš) . (h + 2z):</t>
  </si>
  <si>
    <t>š.80-6ks:(2*1,97+0,8)*(0,16+(2*0,05))*6</t>
  </si>
  <si>
    <t>š.60-4ks:(2*1,97+0,6)*(0,11+(2*0,05))*4</t>
  </si>
  <si>
    <t>783226100R00</t>
  </si>
  <si>
    <t>Nátěr syntetický kovových konstrukcí základní</t>
  </si>
  <si>
    <t>š.90-2ks:(2*1,97+0,9)*(0,16+(2*0,05))*2</t>
  </si>
  <si>
    <t>š.60-10ks:(2*1,97+0,6)*(0,11+(2*0,05))*10</t>
  </si>
  <si>
    <t>783222100R00</t>
  </si>
  <si>
    <t>Nátěr syntetický kovových konstrukcí dvojnásobný</t>
  </si>
  <si>
    <t>783322120R00</t>
  </si>
  <si>
    <t>Nátěr syntetický ocel. radiát. článků 1x +1x email</t>
  </si>
  <si>
    <t>umývárna 14čl. 16/60:0,16*0,6*2*14</t>
  </si>
  <si>
    <t>1.NP muži -4čl.16/60:0,16*0,6*2*4</t>
  </si>
  <si>
    <t>ženy -7čl.16/60:0,16*0,6*2*7</t>
  </si>
  <si>
    <t>2.NP dtto 1.np:2,112</t>
  </si>
  <si>
    <t>783322720R00</t>
  </si>
  <si>
    <t>Nátěr syntetický ocel. radiátor. článků základní</t>
  </si>
  <si>
    <t>Odstranění nátěrů z kovových konstrukcí oškrábáním, radiátory</t>
  </si>
  <si>
    <t>783903812R00</t>
  </si>
  <si>
    <t>Odmaštění saponáty</t>
  </si>
  <si>
    <t>zárubně:11,0208</t>
  </si>
  <si>
    <t>radiátory:6,912</t>
  </si>
  <si>
    <t>783801812R00</t>
  </si>
  <si>
    <t>Odstranění nátěrů z omítek stěn, oškrabáním</t>
  </si>
  <si>
    <t>olejové nátěry:</t>
  </si>
  <si>
    <t>chodba:(1,85+5,44+1,85)*2-(0,8*2)</t>
  </si>
  <si>
    <t>5,44*0,5-(0,6*0,5)</t>
  </si>
  <si>
    <t>2.NP dtto 1.NP:19,1</t>
  </si>
  <si>
    <t>784191101R00</t>
  </si>
  <si>
    <t>Penetrace podkladu univerzální Primalex 1x</t>
  </si>
  <si>
    <t>v rozsahu oprav omítek:145,4728</t>
  </si>
  <si>
    <t>strop:</t>
  </si>
  <si>
    <t>1.NP:5,44*1,8</t>
  </si>
  <si>
    <t>3,38*2,08</t>
  </si>
  <si>
    <t>3,38*3,01</t>
  </si>
  <si>
    <t>2.NP:5,44*1,8</t>
  </si>
  <si>
    <t>784195112R00</t>
  </si>
  <si>
    <t>Malba Primalex Standard, bílá, bez penetrace, 2 x</t>
  </si>
  <si>
    <t>210201001RT2</t>
  </si>
  <si>
    <t>Svítidlo zářivkové , stropní, včetně svítidla v úsporném provedení, led,zářivka</t>
  </si>
  <si>
    <t>sprchy umývárna:2</t>
  </si>
  <si>
    <t>005231010R</t>
  </si>
  <si>
    <t>Revize</t>
  </si>
  <si>
    <t>Soubor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</si>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</sst>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19" fillId="0" borderId="33" xfId="0" applyNumberFormat="1" applyFont="1" applyBorder="1" applyAlignment="1">
      <alignment vertical="top" wrapText="1" shrinkToFit="1"/>
    </xf>
    <xf numFmtId="172" fontId="20" fillId="0" borderId="0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20" fillId="0" borderId="26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1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52</v>
      </c>
      <c r="J5" s="11"/>
    </row>
    <row r="6" spans="1:15" ht="15.75" customHeight="1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 t="s">
        <v>53</v>
      </c>
      <c r="J6" s="11"/>
    </row>
    <row r="7" spans="1:15" ht="15.75" customHeight="1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SUMIF(F47:F67,A16,I47:I67)+SUMIF(F47:F67,"PSU",I47:I67)</f>
        <v>0</v>
      </c>
      <c r="J16" s="93"/>
    </row>
    <row r="17" spans="1:10" ht="23.25" customHeight="1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SUMIF(F47:F67,A17,I47:I67)</f>
        <v>0</v>
      </c>
      <c r="J17" s="93"/>
    </row>
    <row r="18" spans="1:10" ht="23.25" customHeight="1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SUMIF(F47:F67,A18,I47:I67)</f>
        <v>0</v>
      </c>
      <c r="J18" s="93"/>
    </row>
    <row r="19" spans="1:10" ht="23.25" customHeight="1">
      <c r="A19" s="193" t="s">
        <v>98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SUMIF(F47:F67,A19,I47:I67)</f>
        <v>0</v>
      </c>
      <c r="J19" s="93"/>
    </row>
    <row r="20" spans="1:10" ht="23.25" customHeight="1">
      <c r="A20" s="193" t="s">
        <v>99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SUMIF(F47:F67,A20,I47:I67)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43066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>
      <c r="A39" s="131">
        <v>1</v>
      </c>
      <c r="B39" s="137"/>
      <c r="C39" s="138"/>
      <c r="D39" s="139"/>
      <c r="E39" s="139"/>
      <c r="F39" s="147">
        <f>' Pol'!AC438</f>
        <v>0</v>
      </c>
      <c r="G39" s="148">
        <f>' Pol'!AD438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>
      <c r="B44" s="161" t="s">
        <v>56</v>
      </c>
    </row>
    <row r="46" spans="1:10" ht="25.5" customHeight="1">
      <c r="A46" s="162"/>
      <c r="B46" s="168" t="s">
        <v>16</v>
      </c>
      <c r="C46" s="168" t="s">
        <v>5</v>
      </c>
      <c r="D46" s="169"/>
      <c r="E46" s="169"/>
      <c r="F46" s="172" t="s">
        <v>57</v>
      </c>
      <c r="G46" s="172"/>
      <c r="H46" s="172"/>
      <c r="I46" s="173" t="s">
        <v>28</v>
      </c>
      <c r="J46" s="173"/>
    </row>
    <row r="47" spans="1:10" ht="25.5" customHeight="1">
      <c r="A47" s="163"/>
      <c r="B47" s="174" t="s">
        <v>58</v>
      </c>
      <c r="C47" s="175" t="s">
        <v>59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>
      <c r="A48" s="163"/>
      <c r="B48" s="166" t="s">
        <v>60</v>
      </c>
      <c r="C48" s="165" t="s">
        <v>61</v>
      </c>
      <c r="D48" s="167"/>
      <c r="E48" s="167"/>
      <c r="F48" s="183" t="s">
        <v>23</v>
      </c>
      <c r="G48" s="184"/>
      <c r="H48" s="184"/>
      <c r="I48" s="185">
        <f>' Pol'!G16</f>
        <v>0</v>
      </c>
      <c r="J48" s="185"/>
    </row>
    <row r="49" spans="1:10" ht="25.5" customHeight="1">
      <c r="A49" s="163"/>
      <c r="B49" s="166" t="s">
        <v>62</v>
      </c>
      <c r="C49" s="165" t="s">
        <v>63</v>
      </c>
      <c r="D49" s="167"/>
      <c r="E49" s="167"/>
      <c r="F49" s="183" t="s">
        <v>23</v>
      </c>
      <c r="G49" s="184"/>
      <c r="H49" s="184"/>
      <c r="I49" s="185">
        <f>' Pol'!G65</f>
        <v>0</v>
      </c>
      <c r="J49" s="185"/>
    </row>
    <row r="50" spans="1:10" ht="25.5" customHeight="1">
      <c r="A50" s="163"/>
      <c r="B50" s="166" t="s">
        <v>64</v>
      </c>
      <c r="C50" s="165" t="s">
        <v>65</v>
      </c>
      <c r="D50" s="167"/>
      <c r="E50" s="167"/>
      <c r="F50" s="183" t="s">
        <v>23</v>
      </c>
      <c r="G50" s="184"/>
      <c r="H50" s="184"/>
      <c r="I50" s="185">
        <f>' Pol'!G85</f>
        <v>0</v>
      </c>
      <c r="J50" s="185"/>
    </row>
    <row r="51" spans="1:10" ht="25.5" customHeight="1">
      <c r="A51" s="163"/>
      <c r="B51" s="166" t="s">
        <v>66</v>
      </c>
      <c r="C51" s="165" t="s">
        <v>67</v>
      </c>
      <c r="D51" s="167"/>
      <c r="E51" s="167"/>
      <c r="F51" s="183" t="s">
        <v>23</v>
      </c>
      <c r="G51" s="184"/>
      <c r="H51" s="184"/>
      <c r="I51" s="185">
        <f>' Pol'!G93</f>
        <v>0</v>
      </c>
      <c r="J51" s="185"/>
    </row>
    <row r="52" spans="1:10" ht="25.5" customHeight="1">
      <c r="A52" s="163"/>
      <c r="B52" s="166" t="s">
        <v>68</v>
      </c>
      <c r="C52" s="165" t="s">
        <v>69</v>
      </c>
      <c r="D52" s="167"/>
      <c r="E52" s="167"/>
      <c r="F52" s="183" t="s">
        <v>23</v>
      </c>
      <c r="G52" s="184"/>
      <c r="H52" s="184"/>
      <c r="I52" s="185">
        <f>' Pol'!G95</f>
        <v>0</v>
      </c>
      <c r="J52" s="185"/>
    </row>
    <row r="53" spans="1:10" ht="25.5" customHeight="1">
      <c r="A53" s="163"/>
      <c r="B53" s="166" t="s">
        <v>70</v>
      </c>
      <c r="C53" s="165" t="s">
        <v>71</v>
      </c>
      <c r="D53" s="167"/>
      <c r="E53" s="167"/>
      <c r="F53" s="183" t="s">
        <v>23</v>
      </c>
      <c r="G53" s="184"/>
      <c r="H53" s="184"/>
      <c r="I53" s="185">
        <f>' Pol'!G106</f>
        <v>0</v>
      </c>
      <c r="J53" s="185"/>
    </row>
    <row r="54" spans="1:10" ht="25.5" customHeight="1">
      <c r="A54" s="163"/>
      <c r="B54" s="166" t="s">
        <v>72</v>
      </c>
      <c r="C54" s="165" t="s">
        <v>73</v>
      </c>
      <c r="D54" s="167"/>
      <c r="E54" s="167"/>
      <c r="F54" s="183" t="s">
        <v>23</v>
      </c>
      <c r="G54" s="184"/>
      <c r="H54" s="184"/>
      <c r="I54" s="185">
        <f>' Pol'!G113</f>
        <v>0</v>
      </c>
      <c r="J54" s="185"/>
    </row>
    <row r="55" spans="1:10" ht="25.5" customHeight="1">
      <c r="A55" s="163"/>
      <c r="B55" s="166" t="s">
        <v>74</v>
      </c>
      <c r="C55" s="165" t="s">
        <v>75</v>
      </c>
      <c r="D55" s="167"/>
      <c r="E55" s="167"/>
      <c r="F55" s="183" t="s">
        <v>23</v>
      </c>
      <c r="G55" s="184"/>
      <c r="H55" s="184"/>
      <c r="I55" s="185">
        <f>' Pol'!G150</f>
        <v>0</v>
      </c>
      <c r="J55" s="185"/>
    </row>
    <row r="56" spans="1:10" ht="25.5" customHeight="1">
      <c r="A56" s="163"/>
      <c r="B56" s="166" t="s">
        <v>76</v>
      </c>
      <c r="C56" s="165" t="s">
        <v>77</v>
      </c>
      <c r="D56" s="167"/>
      <c r="E56" s="167"/>
      <c r="F56" s="183" t="s">
        <v>23</v>
      </c>
      <c r="G56" s="184"/>
      <c r="H56" s="184"/>
      <c r="I56" s="185">
        <f>' Pol'!G203</f>
        <v>0</v>
      </c>
      <c r="J56" s="185"/>
    </row>
    <row r="57" spans="1:10" ht="25.5" customHeight="1">
      <c r="A57" s="163"/>
      <c r="B57" s="166" t="s">
        <v>78</v>
      </c>
      <c r="C57" s="165" t="s">
        <v>79</v>
      </c>
      <c r="D57" s="167"/>
      <c r="E57" s="167"/>
      <c r="F57" s="183" t="s">
        <v>24</v>
      </c>
      <c r="G57" s="184"/>
      <c r="H57" s="184"/>
      <c r="I57" s="185">
        <f>' Pol'!G205</f>
        <v>0</v>
      </c>
      <c r="J57" s="185"/>
    </row>
    <row r="58" spans="1:10" ht="25.5" customHeight="1">
      <c r="A58" s="163"/>
      <c r="B58" s="166" t="s">
        <v>80</v>
      </c>
      <c r="C58" s="165" t="s">
        <v>81</v>
      </c>
      <c r="D58" s="167"/>
      <c r="E58" s="167"/>
      <c r="F58" s="183" t="s">
        <v>24</v>
      </c>
      <c r="G58" s="184"/>
      <c r="H58" s="184"/>
      <c r="I58" s="185">
        <f>' Pol'!G213</f>
        <v>0</v>
      </c>
      <c r="J58" s="185"/>
    </row>
    <row r="59" spans="1:10" ht="25.5" customHeight="1">
      <c r="A59" s="163"/>
      <c r="B59" s="166" t="s">
        <v>82</v>
      </c>
      <c r="C59" s="165" t="s">
        <v>83</v>
      </c>
      <c r="D59" s="167"/>
      <c r="E59" s="167"/>
      <c r="F59" s="183" t="s">
        <v>24</v>
      </c>
      <c r="G59" s="184"/>
      <c r="H59" s="184"/>
      <c r="I59" s="185">
        <f>' Pol'!G226</f>
        <v>0</v>
      </c>
      <c r="J59" s="185"/>
    </row>
    <row r="60" spans="1:10" ht="25.5" customHeight="1">
      <c r="A60" s="163"/>
      <c r="B60" s="166" t="s">
        <v>84</v>
      </c>
      <c r="C60" s="165" t="s">
        <v>85</v>
      </c>
      <c r="D60" s="167"/>
      <c r="E60" s="167"/>
      <c r="F60" s="183" t="s">
        <v>24</v>
      </c>
      <c r="G60" s="184"/>
      <c r="H60" s="184"/>
      <c r="I60" s="185">
        <f>' Pol'!G269</f>
        <v>0</v>
      </c>
      <c r="J60" s="185"/>
    </row>
    <row r="61" spans="1:10" ht="25.5" customHeight="1">
      <c r="A61" s="163"/>
      <c r="B61" s="166" t="s">
        <v>86</v>
      </c>
      <c r="C61" s="165" t="s">
        <v>87</v>
      </c>
      <c r="D61" s="167"/>
      <c r="E61" s="167"/>
      <c r="F61" s="183" t="s">
        <v>24</v>
      </c>
      <c r="G61" s="184"/>
      <c r="H61" s="184"/>
      <c r="I61" s="185">
        <f>' Pol'!G282</f>
        <v>0</v>
      </c>
      <c r="J61" s="185"/>
    </row>
    <row r="62" spans="1:10" ht="25.5" customHeight="1">
      <c r="A62" s="163"/>
      <c r="B62" s="166" t="s">
        <v>88</v>
      </c>
      <c r="C62" s="165" t="s">
        <v>89</v>
      </c>
      <c r="D62" s="167"/>
      <c r="E62" s="167"/>
      <c r="F62" s="183" t="s">
        <v>24</v>
      </c>
      <c r="G62" s="184"/>
      <c r="H62" s="184"/>
      <c r="I62" s="185">
        <f>' Pol'!G321</f>
        <v>0</v>
      </c>
      <c r="J62" s="185"/>
    </row>
    <row r="63" spans="1:10" ht="25.5" customHeight="1">
      <c r="A63" s="163"/>
      <c r="B63" s="166" t="s">
        <v>90</v>
      </c>
      <c r="C63" s="165" t="s">
        <v>91</v>
      </c>
      <c r="D63" s="167"/>
      <c r="E63" s="167"/>
      <c r="F63" s="183" t="s">
        <v>24</v>
      </c>
      <c r="G63" s="184"/>
      <c r="H63" s="184"/>
      <c r="I63" s="185">
        <f>' Pol'!G339</f>
        <v>0</v>
      </c>
      <c r="J63" s="185"/>
    </row>
    <row r="64" spans="1:10" ht="25.5" customHeight="1">
      <c r="A64" s="163"/>
      <c r="B64" s="166" t="s">
        <v>92</v>
      </c>
      <c r="C64" s="165" t="s">
        <v>93</v>
      </c>
      <c r="D64" s="167"/>
      <c r="E64" s="167"/>
      <c r="F64" s="183" t="s">
        <v>24</v>
      </c>
      <c r="G64" s="184"/>
      <c r="H64" s="184"/>
      <c r="I64" s="185">
        <f>' Pol'!G387</f>
        <v>0</v>
      </c>
      <c r="J64" s="185"/>
    </row>
    <row r="65" spans="1:10" ht="25.5" customHeight="1">
      <c r="A65" s="163"/>
      <c r="B65" s="166" t="s">
        <v>94</v>
      </c>
      <c r="C65" s="165" t="s">
        <v>95</v>
      </c>
      <c r="D65" s="167"/>
      <c r="E65" s="167"/>
      <c r="F65" s="183" t="s">
        <v>24</v>
      </c>
      <c r="G65" s="184"/>
      <c r="H65" s="184"/>
      <c r="I65" s="185">
        <f>' Pol'!G419</f>
        <v>0</v>
      </c>
      <c r="J65" s="185"/>
    </row>
    <row r="66" spans="1:10" ht="25.5" customHeight="1">
      <c r="A66" s="163"/>
      <c r="B66" s="166" t="s">
        <v>96</v>
      </c>
      <c r="C66" s="165" t="s">
        <v>97</v>
      </c>
      <c r="D66" s="167"/>
      <c r="E66" s="167"/>
      <c r="F66" s="183" t="s">
        <v>25</v>
      </c>
      <c r="G66" s="184"/>
      <c r="H66" s="184"/>
      <c r="I66" s="185">
        <f>' Pol'!G432</f>
        <v>0</v>
      </c>
      <c r="J66" s="185"/>
    </row>
    <row r="67" spans="1:10" ht="25.5" customHeight="1">
      <c r="A67" s="163"/>
      <c r="B67" s="177" t="s">
        <v>98</v>
      </c>
      <c r="C67" s="178" t="s">
        <v>26</v>
      </c>
      <c r="D67" s="179"/>
      <c r="E67" s="179"/>
      <c r="F67" s="186" t="s">
        <v>98</v>
      </c>
      <c r="G67" s="187"/>
      <c r="H67" s="187"/>
      <c r="I67" s="188">
        <f>' Pol'!G435</f>
        <v>0</v>
      </c>
      <c r="J67" s="188"/>
    </row>
    <row r="68" spans="1:10" ht="25.5" customHeight="1">
      <c r="A68" s="164"/>
      <c r="B68" s="170" t="s">
        <v>1</v>
      </c>
      <c r="C68" s="170"/>
      <c r="D68" s="171"/>
      <c r="E68" s="171"/>
      <c r="F68" s="189"/>
      <c r="G68" s="190"/>
      <c r="H68" s="190"/>
      <c r="I68" s="191">
        <f>SUM(I47:I67)</f>
        <v>0</v>
      </c>
      <c r="J68" s="191"/>
    </row>
    <row r="69" spans="1:10">
      <c r="F69" s="192"/>
      <c r="G69" s="130"/>
      <c r="H69" s="192"/>
      <c r="I69" s="130"/>
      <c r="J69" s="130"/>
    </row>
    <row r="70" spans="1:10">
      <c r="F70" s="192"/>
      <c r="G70" s="130"/>
      <c r="H70" s="192"/>
      <c r="I70" s="130"/>
      <c r="J70" s="130"/>
    </row>
    <row r="71" spans="1:10">
      <c r="F71" s="192"/>
      <c r="G71" s="130"/>
      <c r="H71" s="192"/>
      <c r="I71" s="130"/>
      <c r="J71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I67:J67"/>
    <mergeCell ref="C67:E67"/>
    <mergeCell ref="I68:J68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48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195" t="s">
        <v>6</v>
      </c>
      <c r="B1" s="195"/>
      <c r="C1" s="195"/>
      <c r="D1" s="195"/>
      <c r="E1" s="195"/>
      <c r="F1" s="195"/>
      <c r="G1" s="195"/>
      <c r="AE1" t="s">
        <v>101</v>
      </c>
    </row>
    <row r="2" spans="1:60" ht="24.95" customHeight="1">
      <c r="A2" s="202" t="s">
        <v>100</v>
      </c>
      <c r="B2" s="196"/>
      <c r="C2" s="197" t="s">
        <v>47</v>
      </c>
      <c r="D2" s="198"/>
      <c r="E2" s="198"/>
      <c r="F2" s="198"/>
      <c r="G2" s="204"/>
      <c r="AE2" t="s">
        <v>102</v>
      </c>
    </row>
    <row r="3" spans="1:60" ht="24.95" customHeight="1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103</v>
      </c>
    </row>
    <row r="4" spans="1:60" ht="24.95" hidden="1" customHeight="1">
      <c r="A4" s="203" t="s">
        <v>8</v>
      </c>
      <c r="B4" s="201"/>
      <c r="C4" s="199"/>
      <c r="D4" s="200"/>
      <c r="E4" s="200"/>
      <c r="F4" s="200"/>
      <c r="G4" s="205"/>
      <c r="AE4" t="s">
        <v>104</v>
      </c>
    </row>
    <row r="5" spans="1:60" hidden="1">
      <c r="A5" s="206" t="s">
        <v>105</v>
      </c>
      <c r="B5" s="207"/>
      <c r="C5" s="208"/>
      <c r="D5" s="209"/>
      <c r="E5" s="209"/>
      <c r="F5" s="209"/>
      <c r="G5" s="210"/>
      <c r="AE5" t="s">
        <v>106</v>
      </c>
    </row>
    <row r="7" spans="1:60" ht="38.25">
      <c r="A7" s="216" t="s">
        <v>107</v>
      </c>
      <c r="B7" s="217" t="s">
        <v>108</v>
      </c>
      <c r="C7" s="217" t="s">
        <v>109</v>
      </c>
      <c r="D7" s="216" t="s">
        <v>110</v>
      </c>
      <c r="E7" s="216" t="s">
        <v>111</v>
      </c>
      <c r="F7" s="211" t="s">
        <v>112</v>
      </c>
      <c r="G7" s="241" t="s">
        <v>28</v>
      </c>
      <c r="H7" s="242" t="s">
        <v>29</v>
      </c>
      <c r="I7" s="242" t="s">
        <v>113</v>
      </c>
      <c r="J7" s="242" t="s">
        <v>30</v>
      </c>
      <c r="K7" s="242" t="s">
        <v>114</v>
      </c>
      <c r="L7" s="242" t="s">
        <v>115</v>
      </c>
      <c r="M7" s="242" t="s">
        <v>116</v>
      </c>
      <c r="N7" s="242" t="s">
        <v>117</v>
      </c>
      <c r="O7" s="242" t="s">
        <v>118</v>
      </c>
      <c r="P7" s="242" t="s">
        <v>119</v>
      </c>
      <c r="Q7" s="242" t="s">
        <v>120</v>
      </c>
      <c r="R7" s="242" t="s">
        <v>121</v>
      </c>
      <c r="S7" s="242" t="s">
        <v>122</v>
      </c>
      <c r="T7" s="242" t="s">
        <v>123</v>
      </c>
      <c r="U7" s="219" t="s">
        <v>124</v>
      </c>
    </row>
    <row r="8" spans="1:60">
      <c r="A8" s="243" t="s">
        <v>125</v>
      </c>
      <c r="B8" s="244" t="s">
        <v>58</v>
      </c>
      <c r="C8" s="245" t="s">
        <v>59</v>
      </c>
      <c r="D8" s="218"/>
      <c r="E8" s="246"/>
      <c r="F8" s="247"/>
      <c r="G8" s="247">
        <f>SUMIF(AE9:AE15,"&lt;&gt;NOR",G9:G15)</f>
        <v>0</v>
      </c>
      <c r="H8" s="247"/>
      <c r="I8" s="247">
        <f>SUM(I9:I15)</f>
        <v>0</v>
      </c>
      <c r="J8" s="247"/>
      <c r="K8" s="247">
        <f>SUM(K9:K15)</f>
        <v>0</v>
      </c>
      <c r="L8" s="247"/>
      <c r="M8" s="247">
        <f>SUM(M9:M15)</f>
        <v>0</v>
      </c>
      <c r="N8" s="218"/>
      <c r="O8" s="218">
        <f>SUM(O9:O15)</f>
        <v>0.69896000000000003</v>
      </c>
      <c r="P8" s="218"/>
      <c r="Q8" s="218">
        <f>SUM(Q9:Q15)</f>
        <v>0</v>
      </c>
      <c r="R8" s="218"/>
      <c r="S8" s="218"/>
      <c r="T8" s="243"/>
      <c r="U8" s="218">
        <f>SUM(U9:U15)</f>
        <v>7.04</v>
      </c>
      <c r="AE8" t="s">
        <v>126</v>
      </c>
    </row>
    <row r="9" spans="1:60" outlineLevel="1">
      <c r="A9" s="213">
        <v>1</v>
      </c>
      <c r="B9" s="220" t="s">
        <v>127</v>
      </c>
      <c r="C9" s="269" t="s">
        <v>128</v>
      </c>
      <c r="D9" s="222" t="s">
        <v>129</v>
      </c>
      <c r="E9" s="230">
        <v>13.311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22">
        <v>5.2510000000000001E-2</v>
      </c>
      <c r="O9" s="222">
        <f>ROUND(E9*N9,5)</f>
        <v>0.69896000000000003</v>
      </c>
      <c r="P9" s="222">
        <v>0</v>
      </c>
      <c r="Q9" s="222">
        <f>ROUND(E9*P9,5)</f>
        <v>0</v>
      </c>
      <c r="R9" s="222"/>
      <c r="S9" s="222"/>
      <c r="T9" s="223">
        <v>0.52915000000000001</v>
      </c>
      <c r="U9" s="222">
        <f>ROUND(E9*T9,2)</f>
        <v>7.04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130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13"/>
      <c r="B10" s="220"/>
      <c r="C10" s="270" t="s">
        <v>131</v>
      </c>
      <c r="D10" s="224"/>
      <c r="E10" s="231">
        <v>6.8369999999999997</v>
      </c>
      <c r="F10" s="237"/>
      <c r="G10" s="237"/>
      <c r="H10" s="237"/>
      <c r="I10" s="237"/>
      <c r="J10" s="237"/>
      <c r="K10" s="237"/>
      <c r="L10" s="237"/>
      <c r="M10" s="237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132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13"/>
      <c r="B11" s="220"/>
      <c r="C11" s="270" t="s">
        <v>133</v>
      </c>
      <c r="D11" s="224"/>
      <c r="E11" s="231">
        <v>-2.58</v>
      </c>
      <c r="F11" s="237"/>
      <c r="G11" s="237"/>
      <c r="H11" s="237"/>
      <c r="I11" s="237"/>
      <c r="J11" s="237"/>
      <c r="K11" s="237"/>
      <c r="L11" s="237"/>
      <c r="M11" s="237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132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3"/>
      <c r="B12" s="220"/>
      <c r="C12" s="270" t="s">
        <v>134</v>
      </c>
      <c r="D12" s="224"/>
      <c r="E12" s="231">
        <v>8.1270000000000007</v>
      </c>
      <c r="F12" s="237"/>
      <c r="G12" s="237"/>
      <c r="H12" s="237"/>
      <c r="I12" s="237"/>
      <c r="J12" s="237"/>
      <c r="K12" s="237"/>
      <c r="L12" s="237"/>
      <c r="M12" s="237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132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13"/>
      <c r="B13" s="220"/>
      <c r="C13" s="270" t="s">
        <v>135</v>
      </c>
      <c r="D13" s="224"/>
      <c r="E13" s="231">
        <v>-3.6</v>
      </c>
      <c r="F13" s="237"/>
      <c r="G13" s="237"/>
      <c r="H13" s="237"/>
      <c r="I13" s="237"/>
      <c r="J13" s="237"/>
      <c r="K13" s="237"/>
      <c r="L13" s="237"/>
      <c r="M13" s="237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132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13"/>
      <c r="B14" s="220"/>
      <c r="C14" s="270" t="s">
        <v>136</v>
      </c>
      <c r="D14" s="224"/>
      <c r="E14" s="231">
        <v>8.1270000000000007</v>
      </c>
      <c r="F14" s="237"/>
      <c r="G14" s="237"/>
      <c r="H14" s="237"/>
      <c r="I14" s="237"/>
      <c r="J14" s="237"/>
      <c r="K14" s="237"/>
      <c r="L14" s="237"/>
      <c r="M14" s="237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132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3"/>
      <c r="B15" s="220"/>
      <c r="C15" s="270" t="s">
        <v>135</v>
      </c>
      <c r="D15" s="224"/>
      <c r="E15" s="231">
        <v>-3.6</v>
      </c>
      <c r="F15" s="237"/>
      <c r="G15" s="237"/>
      <c r="H15" s="237"/>
      <c r="I15" s="237"/>
      <c r="J15" s="237"/>
      <c r="K15" s="237"/>
      <c r="L15" s="237"/>
      <c r="M15" s="237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132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>
      <c r="A16" s="214" t="s">
        <v>125</v>
      </c>
      <c r="B16" s="221" t="s">
        <v>60</v>
      </c>
      <c r="C16" s="271" t="s">
        <v>61</v>
      </c>
      <c r="D16" s="225"/>
      <c r="E16" s="232"/>
      <c r="F16" s="238"/>
      <c r="G16" s="238">
        <f>SUMIF(AE17:AE64,"&lt;&gt;NOR",G17:G64)</f>
        <v>0</v>
      </c>
      <c r="H16" s="238"/>
      <c r="I16" s="238">
        <f>SUM(I17:I64)</f>
        <v>0</v>
      </c>
      <c r="J16" s="238"/>
      <c r="K16" s="238">
        <f>SUM(K17:K64)</f>
        <v>0</v>
      </c>
      <c r="L16" s="238"/>
      <c r="M16" s="238">
        <f>SUM(M17:M64)</f>
        <v>0</v>
      </c>
      <c r="N16" s="225"/>
      <c r="O16" s="225">
        <f>SUM(O17:O64)</f>
        <v>5.7442499999999992</v>
      </c>
      <c r="P16" s="225"/>
      <c r="Q16" s="225">
        <f>SUM(Q17:Q64)</f>
        <v>0</v>
      </c>
      <c r="R16" s="225"/>
      <c r="S16" s="225"/>
      <c r="T16" s="226"/>
      <c r="U16" s="225">
        <f>SUM(U17:U64)</f>
        <v>126.31</v>
      </c>
      <c r="AE16" t="s">
        <v>126</v>
      </c>
    </row>
    <row r="17" spans="1:60" ht="22.5" outlineLevel="1">
      <c r="A17" s="213">
        <v>2</v>
      </c>
      <c r="B17" s="220" t="s">
        <v>137</v>
      </c>
      <c r="C17" s="269" t="s">
        <v>138</v>
      </c>
      <c r="D17" s="222" t="s">
        <v>129</v>
      </c>
      <c r="E17" s="230">
        <v>219.75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22">
        <v>2.0750000000000001E-2</v>
      </c>
      <c r="O17" s="222">
        <f>ROUND(E17*N17,5)</f>
        <v>4.5598099999999997</v>
      </c>
      <c r="P17" s="222">
        <v>0</v>
      </c>
      <c r="Q17" s="222">
        <f>ROUND(E17*P17,5)</f>
        <v>0</v>
      </c>
      <c r="R17" s="222"/>
      <c r="S17" s="222"/>
      <c r="T17" s="223">
        <v>0.37</v>
      </c>
      <c r="U17" s="222">
        <f>ROUND(E17*T17,2)</f>
        <v>81.31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130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3"/>
      <c r="B18" s="220"/>
      <c r="C18" s="270" t="s">
        <v>139</v>
      </c>
      <c r="D18" s="224"/>
      <c r="E18" s="231"/>
      <c r="F18" s="237"/>
      <c r="G18" s="237"/>
      <c r="H18" s="237"/>
      <c r="I18" s="237"/>
      <c r="J18" s="237"/>
      <c r="K18" s="237"/>
      <c r="L18" s="237"/>
      <c r="M18" s="237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132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13"/>
      <c r="B19" s="220"/>
      <c r="C19" s="270" t="s">
        <v>140</v>
      </c>
      <c r="D19" s="224"/>
      <c r="E19" s="231">
        <v>18.55</v>
      </c>
      <c r="F19" s="237"/>
      <c r="G19" s="237"/>
      <c r="H19" s="237"/>
      <c r="I19" s="237"/>
      <c r="J19" s="237"/>
      <c r="K19" s="237"/>
      <c r="L19" s="237"/>
      <c r="M19" s="237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132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3"/>
      <c r="B20" s="220"/>
      <c r="C20" s="270" t="s">
        <v>141</v>
      </c>
      <c r="D20" s="224"/>
      <c r="E20" s="231">
        <v>8.68</v>
      </c>
      <c r="F20" s="237"/>
      <c r="G20" s="237"/>
      <c r="H20" s="237"/>
      <c r="I20" s="237"/>
      <c r="J20" s="237"/>
      <c r="K20" s="237"/>
      <c r="L20" s="237"/>
      <c r="M20" s="237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132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13"/>
      <c r="B21" s="220"/>
      <c r="C21" s="270" t="s">
        <v>142</v>
      </c>
      <c r="D21" s="224"/>
      <c r="E21" s="231">
        <v>12.92</v>
      </c>
      <c r="F21" s="237"/>
      <c r="G21" s="237"/>
      <c r="H21" s="237"/>
      <c r="I21" s="237"/>
      <c r="J21" s="237"/>
      <c r="K21" s="237"/>
      <c r="L21" s="237"/>
      <c r="M21" s="237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132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3"/>
      <c r="B22" s="220"/>
      <c r="C22" s="272" t="s">
        <v>143</v>
      </c>
      <c r="D22" s="227"/>
      <c r="E22" s="233">
        <v>40.15</v>
      </c>
      <c r="F22" s="237"/>
      <c r="G22" s="237"/>
      <c r="H22" s="237"/>
      <c r="I22" s="237"/>
      <c r="J22" s="237"/>
      <c r="K22" s="237"/>
      <c r="L22" s="237"/>
      <c r="M22" s="237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132</v>
      </c>
      <c r="AF22" s="212">
        <v>1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13"/>
      <c r="B23" s="220"/>
      <c r="C23" s="270" t="s">
        <v>144</v>
      </c>
      <c r="D23" s="224"/>
      <c r="E23" s="231"/>
      <c r="F23" s="237"/>
      <c r="G23" s="237"/>
      <c r="H23" s="237"/>
      <c r="I23" s="237"/>
      <c r="J23" s="237"/>
      <c r="K23" s="237"/>
      <c r="L23" s="237"/>
      <c r="M23" s="237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132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3"/>
      <c r="B24" s="220"/>
      <c r="C24" s="270" t="s">
        <v>145</v>
      </c>
      <c r="D24" s="224"/>
      <c r="E24" s="231">
        <v>24.16</v>
      </c>
      <c r="F24" s="237"/>
      <c r="G24" s="237"/>
      <c r="H24" s="237"/>
      <c r="I24" s="237"/>
      <c r="J24" s="237"/>
      <c r="K24" s="237"/>
      <c r="L24" s="237"/>
      <c r="M24" s="237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132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3"/>
      <c r="B25" s="220"/>
      <c r="C25" s="270" t="s">
        <v>146</v>
      </c>
      <c r="D25" s="224"/>
      <c r="E25" s="231">
        <v>20.239999999999998</v>
      </c>
      <c r="F25" s="237"/>
      <c r="G25" s="237"/>
      <c r="H25" s="237"/>
      <c r="I25" s="237"/>
      <c r="J25" s="237"/>
      <c r="K25" s="237"/>
      <c r="L25" s="237"/>
      <c r="M25" s="237"/>
      <c r="N25" s="222"/>
      <c r="O25" s="222"/>
      <c r="P25" s="222"/>
      <c r="Q25" s="222"/>
      <c r="R25" s="222"/>
      <c r="S25" s="222"/>
      <c r="T25" s="223"/>
      <c r="U25" s="22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132</v>
      </c>
      <c r="AF25" s="212">
        <v>0</v>
      </c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13"/>
      <c r="B26" s="220"/>
      <c r="C26" s="270" t="s">
        <v>147</v>
      </c>
      <c r="D26" s="224"/>
      <c r="E26" s="231">
        <v>6.32</v>
      </c>
      <c r="F26" s="237"/>
      <c r="G26" s="237"/>
      <c r="H26" s="237"/>
      <c r="I26" s="237"/>
      <c r="J26" s="237"/>
      <c r="K26" s="237"/>
      <c r="L26" s="237"/>
      <c r="M26" s="237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132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3"/>
      <c r="B27" s="220"/>
      <c r="C27" s="270" t="s">
        <v>148</v>
      </c>
      <c r="D27" s="224"/>
      <c r="E27" s="231">
        <v>16.399999999999999</v>
      </c>
      <c r="F27" s="237"/>
      <c r="G27" s="237"/>
      <c r="H27" s="237"/>
      <c r="I27" s="237"/>
      <c r="J27" s="237"/>
      <c r="K27" s="237"/>
      <c r="L27" s="237"/>
      <c r="M27" s="237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132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13"/>
      <c r="B28" s="220"/>
      <c r="C28" s="270" t="s">
        <v>149</v>
      </c>
      <c r="D28" s="224"/>
      <c r="E28" s="231">
        <v>7</v>
      </c>
      <c r="F28" s="237"/>
      <c r="G28" s="237"/>
      <c r="H28" s="237"/>
      <c r="I28" s="237"/>
      <c r="J28" s="237"/>
      <c r="K28" s="237"/>
      <c r="L28" s="237"/>
      <c r="M28" s="237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132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13"/>
      <c r="B29" s="220"/>
      <c r="C29" s="270" t="s">
        <v>150</v>
      </c>
      <c r="D29" s="224"/>
      <c r="E29" s="231">
        <v>6.92</v>
      </c>
      <c r="F29" s="237"/>
      <c r="G29" s="237"/>
      <c r="H29" s="237"/>
      <c r="I29" s="237"/>
      <c r="J29" s="237"/>
      <c r="K29" s="237"/>
      <c r="L29" s="237"/>
      <c r="M29" s="237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132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13"/>
      <c r="B30" s="220"/>
      <c r="C30" s="270" t="s">
        <v>151</v>
      </c>
      <c r="D30" s="224"/>
      <c r="E30" s="231">
        <v>8.76</v>
      </c>
      <c r="F30" s="237"/>
      <c r="G30" s="237"/>
      <c r="H30" s="237"/>
      <c r="I30" s="237"/>
      <c r="J30" s="237"/>
      <c r="K30" s="237"/>
      <c r="L30" s="237"/>
      <c r="M30" s="237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132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13"/>
      <c r="B31" s="220"/>
      <c r="C31" s="272" t="s">
        <v>143</v>
      </c>
      <c r="D31" s="227"/>
      <c r="E31" s="233">
        <v>89.8</v>
      </c>
      <c r="F31" s="237"/>
      <c r="G31" s="237"/>
      <c r="H31" s="237"/>
      <c r="I31" s="237"/>
      <c r="J31" s="237"/>
      <c r="K31" s="237"/>
      <c r="L31" s="237"/>
      <c r="M31" s="237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132</v>
      </c>
      <c r="AF31" s="212">
        <v>1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13"/>
      <c r="B32" s="220"/>
      <c r="C32" s="270" t="s">
        <v>152</v>
      </c>
      <c r="D32" s="224"/>
      <c r="E32" s="231">
        <v>89.8</v>
      </c>
      <c r="F32" s="237"/>
      <c r="G32" s="237"/>
      <c r="H32" s="237"/>
      <c r="I32" s="237"/>
      <c r="J32" s="237"/>
      <c r="K32" s="237"/>
      <c r="L32" s="237"/>
      <c r="M32" s="237"/>
      <c r="N32" s="222"/>
      <c r="O32" s="222"/>
      <c r="P32" s="222"/>
      <c r="Q32" s="222"/>
      <c r="R32" s="222"/>
      <c r="S32" s="222"/>
      <c r="T32" s="223"/>
      <c r="U32" s="22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132</v>
      </c>
      <c r="AF32" s="212">
        <v>0</v>
      </c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>
      <c r="A33" s="213">
        <v>3</v>
      </c>
      <c r="B33" s="220" t="s">
        <v>153</v>
      </c>
      <c r="C33" s="269" t="s">
        <v>154</v>
      </c>
      <c r="D33" s="222" t="s">
        <v>155</v>
      </c>
      <c r="E33" s="230">
        <v>106.34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22">
        <v>3.7100000000000002E-3</v>
      </c>
      <c r="O33" s="222">
        <f>ROUND(E33*N33,5)</f>
        <v>0.39451999999999998</v>
      </c>
      <c r="P33" s="222">
        <v>0</v>
      </c>
      <c r="Q33" s="222">
        <f>ROUND(E33*P33,5)</f>
        <v>0</v>
      </c>
      <c r="R33" s="222"/>
      <c r="S33" s="222"/>
      <c r="T33" s="223">
        <v>0.19136</v>
      </c>
      <c r="U33" s="222">
        <f>ROUND(E33*T33,2)</f>
        <v>20.350000000000001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156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3"/>
      <c r="B34" s="220"/>
      <c r="C34" s="270" t="s">
        <v>157</v>
      </c>
      <c r="D34" s="224"/>
      <c r="E34" s="231">
        <v>12.2</v>
      </c>
      <c r="F34" s="237"/>
      <c r="G34" s="237"/>
      <c r="H34" s="237"/>
      <c r="I34" s="237"/>
      <c r="J34" s="237"/>
      <c r="K34" s="237"/>
      <c r="L34" s="237"/>
      <c r="M34" s="237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132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13"/>
      <c r="B35" s="220"/>
      <c r="C35" s="270" t="s">
        <v>158</v>
      </c>
      <c r="D35" s="224"/>
      <c r="E35" s="231">
        <v>4.34</v>
      </c>
      <c r="F35" s="237"/>
      <c r="G35" s="237"/>
      <c r="H35" s="237"/>
      <c r="I35" s="237"/>
      <c r="J35" s="237"/>
      <c r="K35" s="237"/>
      <c r="L35" s="237"/>
      <c r="M35" s="237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132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3"/>
      <c r="B36" s="220"/>
      <c r="C36" s="272" t="s">
        <v>143</v>
      </c>
      <c r="D36" s="227"/>
      <c r="E36" s="233">
        <v>16.54</v>
      </c>
      <c r="F36" s="237"/>
      <c r="G36" s="237"/>
      <c r="H36" s="237"/>
      <c r="I36" s="237"/>
      <c r="J36" s="237"/>
      <c r="K36" s="237"/>
      <c r="L36" s="237"/>
      <c r="M36" s="237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132</v>
      </c>
      <c r="AF36" s="212">
        <v>1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3"/>
      <c r="B37" s="220"/>
      <c r="C37" s="270" t="s">
        <v>159</v>
      </c>
      <c r="D37" s="224"/>
      <c r="E37" s="231"/>
      <c r="F37" s="237"/>
      <c r="G37" s="237"/>
      <c r="H37" s="237"/>
      <c r="I37" s="237"/>
      <c r="J37" s="237"/>
      <c r="K37" s="237"/>
      <c r="L37" s="237"/>
      <c r="M37" s="237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132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3"/>
      <c r="B38" s="220"/>
      <c r="C38" s="270" t="s">
        <v>160</v>
      </c>
      <c r="D38" s="224"/>
      <c r="E38" s="231">
        <v>12.08</v>
      </c>
      <c r="F38" s="237"/>
      <c r="G38" s="237"/>
      <c r="H38" s="237"/>
      <c r="I38" s="237"/>
      <c r="J38" s="237"/>
      <c r="K38" s="237"/>
      <c r="L38" s="237"/>
      <c r="M38" s="237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132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3"/>
      <c r="B39" s="220"/>
      <c r="C39" s="270" t="s">
        <v>161</v>
      </c>
      <c r="D39" s="224"/>
      <c r="E39" s="231">
        <v>10.119999999999999</v>
      </c>
      <c r="F39" s="237"/>
      <c r="G39" s="237"/>
      <c r="H39" s="237"/>
      <c r="I39" s="237"/>
      <c r="J39" s="237"/>
      <c r="K39" s="237"/>
      <c r="L39" s="237"/>
      <c r="M39" s="237"/>
      <c r="N39" s="222"/>
      <c r="O39" s="222"/>
      <c r="P39" s="222"/>
      <c r="Q39" s="222"/>
      <c r="R39" s="222"/>
      <c r="S39" s="222"/>
      <c r="T39" s="223"/>
      <c r="U39" s="22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132</v>
      </c>
      <c r="AF39" s="212">
        <v>0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13"/>
      <c r="B40" s="220"/>
      <c r="C40" s="270" t="s">
        <v>162</v>
      </c>
      <c r="D40" s="224"/>
      <c r="E40" s="231">
        <v>3.16</v>
      </c>
      <c r="F40" s="237"/>
      <c r="G40" s="237"/>
      <c r="H40" s="237"/>
      <c r="I40" s="237"/>
      <c r="J40" s="237"/>
      <c r="K40" s="237"/>
      <c r="L40" s="237"/>
      <c r="M40" s="237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132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13"/>
      <c r="B41" s="220"/>
      <c r="C41" s="270" t="s">
        <v>163</v>
      </c>
      <c r="D41" s="224"/>
      <c r="E41" s="231">
        <v>8.1999999999999993</v>
      </c>
      <c r="F41" s="237"/>
      <c r="G41" s="237"/>
      <c r="H41" s="237"/>
      <c r="I41" s="237"/>
      <c r="J41" s="237"/>
      <c r="K41" s="237"/>
      <c r="L41" s="237"/>
      <c r="M41" s="237"/>
      <c r="N41" s="222"/>
      <c r="O41" s="222"/>
      <c r="P41" s="222"/>
      <c r="Q41" s="222"/>
      <c r="R41" s="222"/>
      <c r="S41" s="222"/>
      <c r="T41" s="223"/>
      <c r="U41" s="22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132</v>
      </c>
      <c r="AF41" s="212">
        <v>0</v>
      </c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3"/>
      <c r="B42" s="220"/>
      <c r="C42" s="270" t="s">
        <v>164</v>
      </c>
      <c r="D42" s="224"/>
      <c r="E42" s="231">
        <v>3.5</v>
      </c>
      <c r="F42" s="237"/>
      <c r="G42" s="237"/>
      <c r="H42" s="237"/>
      <c r="I42" s="237"/>
      <c r="J42" s="237"/>
      <c r="K42" s="237"/>
      <c r="L42" s="237"/>
      <c r="M42" s="237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132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13"/>
      <c r="B43" s="220"/>
      <c r="C43" s="270" t="s">
        <v>165</v>
      </c>
      <c r="D43" s="224"/>
      <c r="E43" s="231">
        <v>3.46</v>
      </c>
      <c r="F43" s="237"/>
      <c r="G43" s="237"/>
      <c r="H43" s="237"/>
      <c r="I43" s="237"/>
      <c r="J43" s="237"/>
      <c r="K43" s="237"/>
      <c r="L43" s="237"/>
      <c r="M43" s="237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132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13"/>
      <c r="B44" s="220"/>
      <c r="C44" s="270" t="s">
        <v>166</v>
      </c>
      <c r="D44" s="224"/>
      <c r="E44" s="231">
        <v>4.38</v>
      </c>
      <c r="F44" s="237"/>
      <c r="G44" s="237"/>
      <c r="H44" s="237"/>
      <c r="I44" s="237"/>
      <c r="J44" s="237"/>
      <c r="K44" s="237"/>
      <c r="L44" s="237"/>
      <c r="M44" s="237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132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13"/>
      <c r="B45" s="220"/>
      <c r="C45" s="272" t="s">
        <v>143</v>
      </c>
      <c r="D45" s="227"/>
      <c r="E45" s="233">
        <v>44.9</v>
      </c>
      <c r="F45" s="237"/>
      <c r="G45" s="237"/>
      <c r="H45" s="237"/>
      <c r="I45" s="237"/>
      <c r="J45" s="237"/>
      <c r="K45" s="237"/>
      <c r="L45" s="237"/>
      <c r="M45" s="237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132</v>
      </c>
      <c r="AF45" s="212">
        <v>1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13"/>
      <c r="B46" s="220"/>
      <c r="C46" s="270" t="s">
        <v>167</v>
      </c>
      <c r="D46" s="224"/>
      <c r="E46" s="231">
        <v>44.9</v>
      </c>
      <c r="F46" s="237"/>
      <c r="G46" s="237"/>
      <c r="H46" s="237"/>
      <c r="I46" s="237"/>
      <c r="J46" s="237"/>
      <c r="K46" s="237"/>
      <c r="L46" s="237"/>
      <c r="M46" s="237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132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3">
        <v>4</v>
      </c>
      <c r="B47" s="220" t="s">
        <v>168</v>
      </c>
      <c r="C47" s="269" t="s">
        <v>169</v>
      </c>
      <c r="D47" s="222" t="s">
        <v>129</v>
      </c>
      <c r="E47" s="230">
        <v>145.47280000000001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22">
        <v>5.4299999999999999E-3</v>
      </c>
      <c r="O47" s="222">
        <f>ROUND(E47*N47,5)</f>
        <v>0.78991999999999996</v>
      </c>
      <c r="P47" s="222">
        <v>0</v>
      </c>
      <c r="Q47" s="222">
        <f>ROUND(E47*P47,5)</f>
        <v>0</v>
      </c>
      <c r="R47" s="222"/>
      <c r="S47" s="222"/>
      <c r="T47" s="223">
        <v>0.16941999999999999</v>
      </c>
      <c r="U47" s="222">
        <f>ROUND(E47*T47,2)</f>
        <v>24.65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130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>
      <c r="A48" s="213"/>
      <c r="B48" s="220"/>
      <c r="C48" s="270" t="s">
        <v>170</v>
      </c>
      <c r="D48" s="224"/>
      <c r="E48" s="231">
        <v>41.648000000000003</v>
      </c>
      <c r="F48" s="237"/>
      <c r="G48" s="237"/>
      <c r="H48" s="237"/>
      <c r="I48" s="237"/>
      <c r="J48" s="237"/>
      <c r="K48" s="237"/>
      <c r="L48" s="237"/>
      <c r="M48" s="237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132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3"/>
      <c r="B49" s="220"/>
      <c r="C49" s="270" t="s">
        <v>171</v>
      </c>
      <c r="D49" s="224"/>
      <c r="E49" s="231">
        <v>16.4148</v>
      </c>
      <c r="F49" s="237"/>
      <c r="G49" s="237"/>
      <c r="H49" s="237"/>
      <c r="I49" s="237"/>
      <c r="J49" s="237"/>
      <c r="K49" s="237"/>
      <c r="L49" s="237"/>
      <c r="M49" s="237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132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13"/>
      <c r="B50" s="220"/>
      <c r="C50" s="272" t="s">
        <v>143</v>
      </c>
      <c r="D50" s="227"/>
      <c r="E50" s="233">
        <v>58.062800000000003</v>
      </c>
      <c r="F50" s="237"/>
      <c r="G50" s="237"/>
      <c r="H50" s="237"/>
      <c r="I50" s="237"/>
      <c r="J50" s="237"/>
      <c r="K50" s="237"/>
      <c r="L50" s="237"/>
      <c r="M50" s="237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132</v>
      </c>
      <c r="AF50" s="212">
        <v>1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13"/>
      <c r="B51" s="220"/>
      <c r="C51" s="270" t="s">
        <v>172</v>
      </c>
      <c r="D51" s="224"/>
      <c r="E51" s="231"/>
      <c r="F51" s="237"/>
      <c r="G51" s="237"/>
      <c r="H51" s="237"/>
      <c r="I51" s="237"/>
      <c r="J51" s="237"/>
      <c r="K51" s="237"/>
      <c r="L51" s="237"/>
      <c r="M51" s="237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132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13"/>
      <c r="B52" s="220"/>
      <c r="C52" s="270" t="s">
        <v>173</v>
      </c>
      <c r="D52" s="224"/>
      <c r="E52" s="231">
        <v>41.897599999999997</v>
      </c>
      <c r="F52" s="237"/>
      <c r="G52" s="237"/>
      <c r="H52" s="237"/>
      <c r="I52" s="237"/>
      <c r="J52" s="237"/>
      <c r="K52" s="237"/>
      <c r="L52" s="237"/>
      <c r="M52" s="237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132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>
      <c r="A53" s="213"/>
      <c r="B53" s="220"/>
      <c r="C53" s="270" t="s">
        <v>174</v>
      </c>
      <c r="D53" s="224"/>
      <c r="E53" s="231">
        <v>57.113999999999997</v>
      </c>
      <c r="F53" s="237"/>
      <c r="G53" s="237"/>
      <c r="H53" s="237"/>
      <c r="I53" s="237"/>
      <c r="J53" s="237"/>
      <c r="K53" s="237"/>
      <c r="L53" s="237"/>
      <c r="M53" s="237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132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3"/>
      <c r="B54" s="220"/>
      <c r="C54" s="270" t="s">
        <v>175</v>
      </c>
      <c r="D54" s="224"/>
      <c r="E54" s="231">
        <v>3</v>
      </c>
      <c r="F54" s="237"/>
      <c r="G54" s="237"/>
      <c r="H54" s="237"/>
      <c r="I54" s="237"/>
      <c r="J54" s="237"/>
      <c r="K54" s="237"/>
      <c r="L54" s="237"/>
      <c r="M54" s="237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132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3"/>
      <c r="B55" s="220"/>
      <c r="C55" s="270" t="s">
        <v>176</v>
      </c>
      <c r="D55" s="224"/>
      <c r="E55" s="231">
        <v>3.52</v>
      </c>
      <c r="F55" s="237"/>
      <c r="G55" s="237"/>
      <c r="H55" s="237"/>
      <c r="I55" s="237"/>
      <c r="J55" s="237"/>
      <c r="K55" s="237"/>
      <c r="L55" s="237"/>
      <c r="M55" s="237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132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13"/>
      <c r="B56" s="220"/>
      <c r="C56" s="270" t="s">
        <v>177</v>
      </c>
      <c r="D56" s="224"/>
      <c r="E56" s="231">
        <v>2.9980000000000002</v>
      </c>
      <c r="F56" s="237"/>
      <c r="G56" s="237"/>
      <c r="H56" s="237"/>
      <c r="I56" s="237"/>
      <c r="J56" s="237"/>
      <c r="K56" s="237"/>
      <c r="L56" s="237"/>
      <c r="M56" s="237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132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3"/>
      <c r="B57" s="220"/>
      <c r="C57" s="270" t="s">
        <v>178</v>
      </c>
      <c r="D57" s="224"/>
      <c r="E57" s="231">
        <v>19.8064</v>
      </c>
      <c r="F57" s="237"/>
      <c r="G57" s="237"/>
      <c r="H57" s="237"/>
      <c r="I57" s="237"/>
      <c r="J57" s="237"/>
      <c r="K57" s="237"/>
      <c r="L57" s="237"/>
      <c r="M57" s="237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132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13"/>
      <c r="B58" s="220"/>
      <c r="C58" s="270" t="s">
        <v>179</v>
      </c>
      <c r="D58" s="224"/>
      <c r="E58" s="231">
        <v>17.024000000000001</v>
      </c>
      <c r="F58" s="237"/>
      <c r="G58" s="237"/>
      <c r="H58" s="237"/>
      <c r="I58" s="237"/>
      <c r="J58" s="237"/>
      <c r="K58" s="237"/>
      <c r="L58" s="237"/>
      <c r="M58" s="237"/>
      <c r="N58" s="222"/>
      <c r="O58" s="222"/>
      <c r="P58" s="222"/>
      <c r="Q58" s="222"/>
      <c r="R58" s="222"/>
      <c r="S58" s="222"/>
      <c r="T58" s="223"/>
      <c r="U58" s="22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132</v>
      </c>
      <c r="AF58" s="212">
        <v>0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3"/>
      <c r="B59" s="220"/>
      <c r="C59" s="270" t="s">
        <v>180</v>
      </c>
      <c r="D59" s="224"/>
      <c r="E59" s="231">
        <v>3.45</v>
      </c>
      <c r="F59" s="237"/>
      <c r="G59" s="237"/>
      <c r="H59" s="237"/>
      <c r="I59" s="237"/>
      <c r="J59" s="237"/>
      <c r="K59" s="237"/>
      <c r="L59" s="237"/>
      <c r="M59" s="237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132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13"/>
      <c r="B60" s="220"/>
      <c r="C60" s="270" t="s">
        <v>181</v>
      </c>
      <c r="D60" s="224"/>
      <c r="E60" s="231">
        <v>4.7699999999999996</v>
      </c>
      <c r="F60" s="237"/>
      <c r="G60" s="237"/>
      <c r="H60" s="237"/>
      <c r="I60" s="237"/>
      <c r="J60" s="237"/>
      <c r="K60" s="237"/>
      <c r="L60" s="237"/>
      <c r="M60" s="237"/>
      <c r="N60" s="222"/>
      <c r="O60" s="222"/>
      <c r="P60" s="222"/>
      <c r="Q60" s="222"/>
      <c r="R60" s="222"/>
      <c r="S60" s="222"/>
      <c r="T60" s="223"/>
      <c r="U60" s="22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132</v>
      </c>
      <c r="AF60" s="212">
        <v>0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13"/>
      <c r="B61" s="220"/>
      <c r="C61" s="272" t="s">
        <v>143</v>
      </c>
      <c r="D61" s="227"/>
      <c r="E61" s="233">
        <v>153.58000000000001</v>
      </c>
      <c r="F61" s="237"/>
      <c r="G61" s="237"/>
      <c r="H61" s="237"/>
      <c r="I61" s="237"/>
      <c r="J61" s="237"/>
      <c r="K61" s="237"/>
      <c r="L61" s="237"/>
      <c r="M61" s="237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132</v>
      </c>
      <c r="AF61" s="212">
        <v>1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3"/>
      <c r="B62" s="220"/>
      <c r="C62" s="270" t="s">
        <v>182</v>
      </c>
      <c r="D62" s="224"/>
      <c r="E62" s="231">
        <v>153.58000000000001</v>
      </c>
      <c r="F62" s="237"/>
      <c r="G62" s="237"/>
      <c r="H62" s="237"/>
      <c r="I62" s="237"/>
      <c r="J62" s="237"/>
      <c r="K62" s="237"/>
      <c r="L62" s="237"/>
      <c r="M62" s="237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132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13"/>
      <c r="B63" s="220"/>
      <c r="C63" s="272" t="s">
        <v>143</v>
      </c>
      <c r="D63" s="227"/>
      <c r="E63" s="233">
        <v>153.58000000000001</v>
      </c>
      <c r="F63" s="237"/>
      <c r="G63" s="237"/>
      <c r="H63" s="237"/>
      <c r="I63" s="237"/>
      <c r="J63" s="237"/>
      <c r="K63" s="237"/>
      <c r="L63" s="237"/>
      <c r="M63" s="237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132</v>
      </c>
      <c r="AF63" s="212">
        <v>1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3"/>
      <c r="B64" s="220"/>
      <c r="C64" s="270" t="s">
        <v>183</v>
      </c>
      <c r="D64" s="224"/>
      <c r="E64" s="231">
        <v>-219.75</v>
      </c>
      <c r="F64" s="237"/>
      <c r="G64" s="237"/>
      <c r="H64" s="237"/>
      <c r="I64" s="237"/>
      <c r="J64" s="237"/>
      <c r="K64" s="237"/>
      <c r="L64" s="237"/>
      <c r="M64" s="237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132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>
      <c r="A65" s="214" t="s">
        <v>125</v>
      </c>
      <c r="B65" s="221" t="s">
        <v>62</v>
      </c>
      <c r="C65" s="271" t="s">
        <v>63</v>
      </c>
      <c r="D65" s="225"/>
      <c r="E65" s="232"/>
      <c r="F65" s="238"/>
      <c r="G65" s="238">
        <f>SUMIF(AE66:AE84,"&lt;&gt;NOR",G66:G84)</f>
        <v>0</v>
      </c>
      <c r="H65" s="238"/>
      <c r="I65" s="238">
        <f>SUM(I66:I84)</f>
        <v>0</v>
      </c>
      <c r="J65" s="238"/>
      <c r="K65" s="238">
        <f>SUM(K66:K84)</f>
        <v>0</v>
      </c>
      <c r="L65" s="238"/>
      <c r="M65" s="238">
        <f>SUM(M66:M84)</f>
        <v>0</v>
      </c>
      <c r="N65" s="225"/>
      <c r="O65" s="225">
        <f>SUM(O66:O84)</f>
        <v>4.5451699999999997</v>
      </c>
      <c r="P65" s="225"/>
      <c r="Q65" s="225">
        <f>SUM(Q66:Q84)</f>
        <v>0</v>
      </c>
      <c r="R65" s="225"/>
      <c r="S65" s="225"/>
      <c r="T65" s="226"/>
      <c r="U65" s="225">
        <f>SUM(U66:U84)</f>
        <v>25.83</v>
      </c>
      <c r="AE65" t="s">
        <v>126</v>
      </c>
    </row>
    <row r="66" spans="1:60" outlineLevel="1">
      <c r="A66" s="213">
        <v>5</v>
      </c>
      <c r="B66" s="220" t="s">
        <v>184</v>
      </c>
      <c r="C66" s="269" t="s">
        <v>185</v>
      </c>
      <c r="D66" s="222" t="s">
        <v>129</v>
      </c>
      <c r="E66" s="230">
        <v>68.709999999999994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22">
        <v>6.615E-2</v>
      </c>
      <c r="O66" s="222">
        <f>ROUND(E66*N66,5)</f>
        <v>4.5451699999999997</v>
      </c>
      <c r="P66" s="222">
        <v>0</v>
      </c>
      <c r="Q66" s="222">
        <f>ROUND(E66*P66,5)</f>
        <v>0</v>
      </c>
      <c r="R66" s="222"/>
      <c r="S66" s="222"/>
      <c r="T66" s="223">
        <v>0.376</v>
      </c>
      <c r="U66" s="222">
        <f>ROUND(E66*T66,2)</f>
        <v>25.83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130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3"/>
      <c r="B67" s="220"/>
      <c r="C67" s="270" t="s">
        <v>186</v>
      </c>
      <c r="D67" s="224"/>
      <c r="E67" s="231"/>
      <c r="F67" s="237"/>
      <c r="G67" s="237"/>
      <c r="H67" s="237"/>
      <c r="I67" s="237"/>
      <c r="J67" s="237"/>
      <c r="K67" s="237"/>
      <c r="L67" s="237"/>
      <c r="M67" s="237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132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3"/>
      <c r="B68" s="220"/>
      <c r="C68" s="270" t="s">
        <v>187</v>
      </c>
      <c r="D68" s="224"/>
      <c r="E68" s="231">
        <v>10.9984</v>
      </c>
      <c r="F68" s="237"/>
      <c r="G68" s="237"/>
      <c r="H68" s="237"/>
      <c r="I68" s="237"/>
      <c r="J68" s="237"/>
      <c r="K68" s="237"/>
      <c r="L68" s="237"/>
      <c r="M68" s="237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132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3"/>
      <c r="B69" s="220"/>
      <c r="C69" s="270" t="s">
        <v>188</v>
      </c>
      <c r="D69" s="224"/>
      <c r="E69" s="231">
        <v>4.3231999999999999</v>
      </c>
      <c r="F69" s="237"/>
      <c r="G69" s="237"/>
      <c r="H69" s="237"/>
      <c r="I69" s="237"/>
      <c r="J69" s="237"/>
      <c r="K69" s="237"/>
      <c r="L69" s="237"/>
      <c r="M69" s="237"/>
      <c r="N69" s="222"/>
      <c r="O69" s="222"/>
      <c r="P69" s="222"/>
      <c r="Q69" s="222"/>
      <c r="R69" s="222"/>
      <c r="S69" s="222"/>
      <c r="T69" s="223"/>
      <c r="U69" s="22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132</v>
      </c>
      <c r="AF69" s="212">
        <v>0</v>
      </c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3"/>
      <c r="B70" s="220"/>
      <c r="C70" s="272" t="s">
        <v>143</v>
      </c>
      <c r="D70" s="227"/>
      <c r="E70" s="233">
        <v>15.3216</v>
      </c>
      <c r="F70" s="237"/>
      <c r="G70" s="237"/>
      <c r="H70" s="237"/>
      <c r="I70" s="237"/>
      <c r="J70" s="237"/>
      <c r="K70" s="237"/>
      <c r="L70" s="237"/>
      <c r="M70" s="237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132</v>
      </c>
      <c r="AF70" s="212">
        <v>1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13"/>
      <c r="B71" s="220"/>
      <c r="C71" s="270" t="s">
        <v>144</v>
      </c>
      <c r="D71" s="224"/>
      <c r="E71" s="231"/>
      <c r="F71" s="237"/>
      <c r="G71" s="237"/>
      <c r="H71" s="237"/>
      <c r="I71" s="237"/>
      <c r="J71" s="237"/>
      <c r="K71" s="237"/>
      <c r="L71" s="237"/>
      <c r="M71" s="237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132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13"/>
      <c r="B72" s="220"/>
      <c r="C72" s="270" t="s">
        <v>189</v>
      </c>
      <c r="D72" s="224"/>
      <c r="E72" s="231">
        <v>9.5559999999999992</v>
      </c>
      <c r="F72" s="237"/>
      <c r="G72" s="237"/>
      <c r="H72" s="237"/>
      <c r="I72" s="237"/>
      <c r="J72" s="237"/>
      <c r="K72" s="237"/>
      <c r="L72" s="237"/>
      <c r="M72" s="237"/>
      <c r="N72" s="222"/>
      <c r="O72" s="222"/>
      <c r="P72" s="222"/>
      <c r="Q72" s="222"/>
      <c r="R72" s="222"/>
      <c r="S72" s="222"/>
      <c r="T72" s="223"/>
      <c r="U72" s="22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132</v>
      </c>
      <c r="AF72" s="212">
        <v>0</v>
      </c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13"/>
      <c r="B73" s="220"/>
      <c r="C73" s="270" t="s">
        <v>190</v>
      </c>
      <c r="D73" s="224"/>
      <c r="E73" s="231">
        <v>6.6504000000000003</v>
      </c>
      <c r="F73" s="237"/>
      <c r="G73" s="237"/>
      <c r="H73" s="237"/>
      <c r="I73" s="237"/>
      <c r="J73" s="237"/>
      <c r="K73" s="237"/>
      <c r="L73" s="237"/>
      <c r="M73" s="237"/>
      <c r="N73" s="222"/>
      <c r="O73" s="222"/>
      <c r="P73" s="222"/>
      <c r="Q73" s="222"/>
      <c r="R73" s="222"/>
      <c r="S73" s="222"/>
      <c r="T73" s="223"/>
      <c r="U73" s="22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132</v>
      </c>
      <c r="AF73" s="212">
        <v>0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3"/>
      <c r="B74" s="220"/>
      <c r="C74" s="270" t="s">
        <v>191</v>
      </c>
      <c r="D74" s="224"/>
      <c r="E74" s="231">
        <v>0.85799999999999998</v>
      </c>
      <c r="F74" s="237"/>
      <c r="G74" s="237"/>
      <c r="H74" s="237"/>
      <c r="I74" s="237"/>
      <c r="J74" s="237"/>
      <c r="K74" s="237"/>
      <c r="L74" s="237"/>
      <c r="M74" s="237"/>
      <c r="N74" s="222"/>
      <c r="O74" s="222"/>
      <c r="P74" s="222"/>
      <c r="Q74" s="222"/>
      <c r="R74" s="222"/>
      <c r="S74" s="222"/>
      <c r="T74" s="223"/>
      <c r="U74" s="22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132</v>
      </c>
      <c r="AF74" s="212">
        <v>0</v>
      </c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13"/>
      <c r="B75" s="220"/>
      <c r="C75" s="270" t="s">
        <v>192</v>
      </c>
      <c r="D75" s="224"/>
      <c r="E75" s="231">
        <v>6.2308000000000003</v>
      </c>
      <c r="F75" s="237"/>
      <c r="G75" s="237"/>
      <c r="H75" s="237"/>
      <c r="I75" s="237"/>
      <c r="J75" s="237"/>
      <c r="K75" s="237"/>
      <c r="L75" s="237"/>
      <c r="M75" s="237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132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13"/>
      <c r="B76" s="220"/>
      <c r="C76" s="270" t="s">
        <v>193</v>
      </c>
      <c r="D76" s="224"/>
      <c r="E76" s="231">
        <v>3.399</v>
      </c>
      <c r="F76" s="237"/>
      <c r="G76" s="237"/>
      <c r="H76" s="237"/>
      <c r="I76" s="237"/>
      <c r="J76" s="237"/>
      <c r="K76" s="237"/>
      <c r="L76" s="237"/>
      <c r="M76" s="237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132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13"/>
      <c r="B77" s="220"/>
      <c r="C77" s="272" t="s">
        <v>143</v>
      </c>
      <c r="D77" s="227"/>
      <c r="E77" s="233">
        <v>26.694199999999999</v>
      </c>
      <c r="F77" s="237"/>
      <c r="G77" s="237"/>
      <c r="H77" s="237"/>
      <c r="I77" s="237"/>
      <c r="J77" s="237"/>
      <c r="K77" s="237"/>
      <c r="L77" s="237"/>
      <c r="M77" s="237"/>
      <c r="N77" s="222"/>
      <c r="O77" s="222"/>
      <c r="P77" s="222"/>
      <c r="Q77" s="222"/>
      <c r="R77" s="222"/>
      <c r="S77" s="222"/>
      <c r="T77" s="223"/>
      <c r="U77" s="22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132</v>
      </c>
      <c r="AF77" s="212">
        <v>1</v>
      </c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13"/>
      <c r="B78" s="220"/>
      <c r="C78" s="270" t="s">
        <v>194</v>
      </c>
      <c r="D78" s="224"/>
      <c r="E78" s="231"/>
      <c r="F78" s="237"/>
      <c r="G78" s="237"/>
      <c r="H78" s="237"/>
      <c r="I78" s="237"/>
      <c r="J78" s="237"/>
      <c r="K78" s="237"/>
      <c r="L78" s="237"/>
      <c r="M78" s="237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132</v>
      </c>
      <c r="AF78" s="212">
        <v>0</v>
      </c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3"/>
      <c r="B79" s="220"/>
      <c r="C79" s="270" t="s">
        <v>189</v>
      </c>
      <c r="D79" s="224"/>
      <c r="E79" s="231">
        <v>9.5559999999999992</v>
      </c>
      <c r="F79" s="237"/>
      <c r="G79" s="237"/>
      <c r="H79" s="237"/>
      <c r="I79" s="237"/>
      <c r="J79" s="237"/>
      <c r="K79" s="237"/>
      <c r="L79" s="237"/>
      <c r="M79" s="237"/>
      <c r="N79" s="222"/>
      <c r="O79" s="222"/>
      <c r="P79" s="222"/>
      <c r="Q79" s="222"/>
      <c r="R79" s="222"/>
      <c r="S79" s="222"/>
      <c r="T79" s="223"/>
      <c r="U79" s="222"/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132</v>
      </c>
      <c r="AF79" s="212">
        <v>0</v>
      </c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3"/>
      <c r="B80" s="220"/>
      <c r="C80" s="270" t="s">
        <v>190</v>
      </c>
      <c r="D80" s="224"/>
      <c r="E80" s="231">
        <v>6.6504000000000003</v>
      </c>
      <c r="F80" s="237"/>
      <c r="G80" s="237"/>
      <c r="H80" s="237"/>
      <c r="I80" s="237"/>
      <c r="J80" s="237"/>
      <c r="K80" s="237"/>
      <c r="L80" s="237"/>
      <c r="M80" s="237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132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3"/>
      <c r="B81" s="220"/>
      <c r="C81" s="270" t="s">
        <v>191</v>
      </c>
      <c r="D81" s="224"/>
      <c r="E81" s="231">
        <v>0.85799999999999998</v>
      </c>
      <c r="F81" s="237"/>
      <c r="G81" s="237"/>
      <c r="H81" s="237"/>
      <c r="I81" s="237"/>
      <c r="J81" s="237"/>
      <c r="K81" s="237"/>
      <c r="L81" s="237"/>
      <c r="M81" s="237"/>
      <c r="N81" s="222"/>
      <c r="O81" s="222"/>
      <c r="P81" s="222"/>
      <c r="Q81" s="222"/>
      <c r="R81" s="222"/>
      <c r="S81" s="222"/>
      <c r="T81" s="223"/>
      <c r="U81" s="222"/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132</v>
      </c>
      <c r="AF81" s="212">
        <v>0</v>
      </c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13"/>
      <c r="B82" s="220"/>
      <c r="C82" s="270" t="s">
        <v>192</v>
      </c>
      <c r="D82" s="224"/>
      <c r="E82" s="231">
        <v>6.2308000000000003</v>
      </c>
      <c r="F82" s="237"/>
      <c r="G82" s="237"/>
      <c r="H82" s="237"/>
      <c r="I82" s="237"/>
      <c r="J82" s="237"/>
      <c r="K82" s="237"/>
      <c r="L82" s="237"/>
      <c r="M82" s="237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132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13"/>
      <c r="B83" s="220"/>
      <c r="C83" s="270" t="s">
        <v>193</v>
      </c>
      <c r="D83" s="224"/>
      <c r="E83" s="231">
        <v>3.399</v>
      </c>
      <c r="F83" s="237"/>
      <c r="G83" s="237"/>
      <c r="H83" s="237"/>
      <c r="I83" s="237"/>
      <c r="J83" s="237"/>
      <c r="K83" s="237"/>
      <c r="L83" s="237"/>
      <c r="M83" s="237"/>
      <c r="N83" s="222"/>
      <c r="O83" s="222"/>
      <c r="P83" s="222"/>
      <c r="Q83" s="222"/>
      <c r="R83" s="222"/>
      <c r="S83" s="222"/>
      <c r="T83" s="223"/>
      <c r="U83" s="222"/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132</v>
      </c>
      <c r="AF83" s="212">
        <v>0</v>
      </c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13"/>
      <c r="B84" s="220"/>
      <c r="C84" s="272" t="s">
        <v>143</v>
      </c>
      <c r="D84" s="227"/>
      <c r="E84" s="233">
        <v>26.694199999999999</v>
      </c>
      <c r="F84" s="237"/>
      <c r="G84" s="237"/>
      <c r="H84" s="237"/>
      <c r="I84" s="237"/>
      <c r="J84" s="237"/>
      <c r="K84" s="237"/>
      <c r="L84" s="237"/>
      <c r="M84" s="237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132</v>
      </c>
      <c r="AF84" s="212">
        <v>1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>
      <c r="A85" s="214" t="s">
        <v>125</v>
      </c>
      <c r="B85" s="221" t="s">
        <v>64</v>
      </c>
      <c r="C85" s="271" t="s">
        <v>65</v>
      </c>
      <c r="D85" s="225"/>
      <c r="E85" s="232"/>
      <c r="F85" s="238"/>
      <c r="G85" s="238">
        <f>SUMIF(AE86:AE92,"&lt;&gt;NOR",G86:G92)</f>
        <v>0</v>
      </c>
      <c r="H85" s="238"/>
      <c r="I85" s="238">
        <f>SUM(I86:I92)</f>
        <v>0</v>
      </c>
      <c r="J85" s="238"/>
      <c r="K85" s="238">
        <f>SUM(K86:K92)</f>
        <v>0</v>
      </c>
      <c r="L85" s="238"/>
      <c r="M85" s="238">
        <f>SUM(M86:M92)</f>
        <v>0</v>
      </c>
      <c r="N85" s="225"/>
      <c r="O85" s="225">
        <f>SUM(O86:O92)</f>
        <v>0.24384</v>
      </c>
      <c r="P85" s="225"/>
      <c r="Q85" s="225">
        <f>SUM(Q86:Q92)</f>
        <v>0</v>
      </c>
      <c r="R85" s="225"/>
      <c r="S85" s="225"/>
      <c r="T85" s="226"/>
      <c r="U85" s="225">
        <f>SUM(U86:U92)</f>
        <v>14.88</v>
      </c>
      <c r="AE85" t="s">
        <v>126</v>
      </c>
    </row>
    <row r="86" spans="1:60" ht="22.5" outlineLevel="1">
      <c r="A86" s="213">
        <v>6</v>
      </c>
      <c r="B86" s="220" t="s">
        <v>195</v>
      </c>
      <c r="C86" s="269" t="s">
        <v>196</v>
      </c>
      <c r="D86" s="222" t="s">
        <v>197</v>
      </c>
      <c r="E86" s="230">
        <v>6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22">
        <v>3.0269999999999998E-2</v>
      </c>
      <c r="O86" s="222">
        <f>ROUND(E86*N86,5)</f>
        <v>0.18162</v>
      </c>
      <c r="P86" s="222">
        <v>0</v>
      </c>
      <c r="Q86" s="222">
        <f>ROUND(E86*P86,5)</f>
        <v>0</v>
      </c>
      <c r="R86" s="222"/>
      <c r="S86" s="222"/>
      <c r="T86" s="223">
        <v>1.86</v>
      </c>
      <c r="U86" s="222">
        <f>ROUND(E86*T86,2)</f>
        <v>11.16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130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13"/>
      <c r="B87" s="220"/>
      <c r="C87" s="270" t="s">
        <v>144</v>
      </c>
      <c r="D87" s="224"/>
      <c r="E87" s="231"/>
      <c r="F87" s="237"/>
      <c r="G87" s="237"/>
      <c r="H87" s="237"/>
      <c r="I87" s="237"/>
      <c r="J87" s="237"/>
      <c r="K87" s="237"/>
      <c r="L87" s="237"/>
      <c r="M87" s="237"/>
      <c r="N87" s="222"/>
      <c r="O87" s="222"/>
      <c r="P87" s="222"/>
      <c r="Q87" s="222"/>
      <c r="R87" s="222"/>
      <c r="S87" s="222"/>
      <c r="T87" s="223"/>
      <c r="U87" s="222"/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132</v>
      </c>
      <c r="AF87" s="212">
        <v>0</v>
      </c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13"/>
      <c r="B88" s="220"/>
      <c r="C88" s="270" t="s">
        <v>198</v>
      </c>
      <c r="D88" s="224"/>
      <c r="E88" s="231">
        <v>3</v>
      </c>
      <c r="F88" s="237"/>
      <c r="G88" s="237"/>
      <c r="H88" s="237"/>
      <c r="I88" s="237"/>
      <c r="J88" s="237"/>
      <c r="K88" s="237"/>
      <c r="L88" s="237"/>
      <c r="M88" s="237"/>
      <c r="N88" s="222"/>
      <c r="O88" s="222"/>
      <c r="P88" s="222"/>
      <c r="Q88" s="222"/>
      <c r="R88" s="222"/>
      <c r="S88" s="222"/>
      <c r="T88" s="223"/>
      <c r="U88" s="222"/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132</v>
      </c>
      <c r="AF88" s="212">
        <v>0</v>
      </c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13"/>
      <c r="B89" s="220"/>
      <c r="C89" s="270" t="s">
        <v>194</v>
      </c>
      <c r="D89" s="224"/>
      <c r="E89" s="231"/>
      <c r="F89" s="237"/>
      <c r="G89" s="237"/>
      <c r="H89" s="237"/>
      <c r="I89" s="237"/>
      <c r="J89" s="237"/>
      <c r="K89" s="237"/>
      <c r="L89" s="237"/>
      <c r="M89" s="237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132</v>
      </c>
      <c r="AF89" s="212">
        <v>0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13"/>
      <c r="B90" s="220"/>
      <c r="C90" s="270" t="s">
        <v>198</v>
      </c>
      <c r="D90" s="224"/>
      <c r="E90" s="231">
        <v>3</v>
      </c>
      <c r="F90" s="237"/>
      <c r="G90" s="237"/>
      <c r="H90" s="237"/>
      <c r="I90" s="237"/>
      <c r="J90" s="237"/>
      <c r="K90" s="237"/>
      <c r="L90" s="237"/>
      <c r="M90" s="237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132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13">
        <v>7</v>
      </c>
      <c r="B91" s="220" t="s">
        <v>199</v>
      </c>
      <c r="C91" s="269" t="s">
        <v>200</v>
      </c>
      <c r="D91" s="222" t="s">
        <v>197</v>
      </c>
      <c r="E91" s="230">
        <v>2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22">
        <v>3.1109999999999999E-2</v>
      </c>
      <c r="O91" s="222">
        <f>ROUND(E91*N91,5)</f>
        <v>6.2219999999999998E-2</v>
      </c>
      <c r="P91" s="222">
        <v>0</v>
      </c>
      <c r="Q91" s="222">
        <f>ROUND(E91*P91,5)</f>
        <v>0</v>
      </c>
      <c r="R91" s="222"/>
      <c r="S91" s="222"/>
      <c r="T91" s="223">
        <v>1.86</v>
      </c>
      <c r="U91" s="222">
        <f>ROUND(E91*T91,2)</f>
        <v>3.72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130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3"/>
      <c r="B92" s="220"/>
      <c r="C92" s="270" t="s">
        <v>201</v>
      </c>
      <c r="D92" s="224"/>
      <c r="E92" s="231">
        <v>2</v>
      </c>
      <c r="F92" s="237"/>
      <c r="G92" s="237"/>
      <c r="H92" s="237"/>
      <c r="I92" s="237"/>
      <c r="J92" s="237"/>
      <c r="K92" s="237"/>
      <c r="L92" s="237"/>
      <c r="M92" s="237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132</v>
      </c>
      <c r="AF92" s="212">
        <v>0</v>
      </c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>
      <c r="A93" s="214" t="s">
        <v>125</v>
      </c>
      <c r="B93" s="221" t="s">
        <v>66</v>
      </c>
      <c r="C93" s="271" t="s">
        <v>67</v>
      </c>
      <c r="D93" s="225"/>
      <c r="E93" s="232"/>
      <c r="F93" s="238"/>
      <c r="G93" s="238">
        <f>SUMIF(AE94:AE94,"&lt;&gt;NOR",G94:G94)</f>
        <v>0</v>
      </c>
      <c r="H93" s="238"/>
      <c r="I93" s="238">
        <f>SUM(I94:I94)</f>
        <v>0</v>
      </c>
      <c r="J93" s="238"/>
      <c r="K93" s="238">
        <f>SUM(K94:K94)</f>
        <v>0</v>
      </c>
      <c r="L93" s="238"/>
      <c r="M93" s="238">
        <f>SUM(M94:M94)</f>
        <v>0</v>
      </c>
      <c r="N93" s="225"/>
      <c r="O93" s="225">
        <f>SUM(O94:O94)</f>
        <v>0</v>
      </c>
      <c r="P93" s="225"/>
      <c r="Q93" s="225">
        <f>SUM(Q94:Q94)</f>
        <v>0</v>
      </c>
      <c r="R93" s="225"/>
      <c r="S93" s="225"/>
      <c r="T93" s="226"/>
      <c r="U93" s="225">
        <f>SUM(U94:U94)</f>
        <v>8</v>
      </c>
      <c r="AE93" t="s">
        <v>126</v>
      </c>
    </row>
    <row r="94" spans="1:60" outlineLevel="1">
      <c r="A94" s="213">
        <v>8</v>
      </c>
      <c r="B94" s="220" t="s">
        <v>202</v>
      </c>
      <c r="C94" s="269" t="s">
        <v>203</v>
      </c>
      <c r="D94" s="222" t="s">
        <v>204</v>
      </c>
      <c r="E94" s="230">
        <v>8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22">
        <v>0</v>
      </c>
      <c r="O94" s="222">
        <f>ROUND(E94*N94,5)</f>
        <v>0</v>
      </c>
      <c r="P94" s="222">
        <v>0</v>
      </c>
      <c r="Q94" s="222">
        <f>ROUND(E94*P94,5)</f>
        <v>0</v>
      </c>
      <c r="R94" s="222"/>
      <c r="S94" s="222"/>
      <c r="T94" s="223">
        <v>1</v>
      </c>
      <c r="U94" s="222">
        <f>ROUND(E94*T94,2)</f>
        <v>8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130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>
      <c r="A95" s="214" t="s">
        <v>125</v>
      </c>
      <c r="B95" s="221" t="s">
        <v>68</v>
      </c>
      <c r="C95" s="271" t="s">
        <v>69</v>
      </c>
      <c r="D95" s="225"/>
      <c r="E95" s="232"/>
      <c r="F95" s="238"/>
      <c r="G95" s="238">
        <f>SUMIF(AE96:AE105,"&lt;&gt;NOR",G96:G105)</f>
        <v>0</v>
      </c>
      <c r="H95" s="238"/>
      <c r="I95" s="238">
        <f>SUM(I96:I105)</f>
        <v>0</v>
      </c>
      <c r="J95" s="238"/>
      <c r="K95" s="238">
        <f>SUM(K96:K105)</f>
        <v>0</v>
      </c>
      <c r="L95" s="238"/>
      <c r="M95" s="238">
        <f>SUM(M96:M105)</f>
        <v>0</v>
      </c>
      <c r="N95" s="225"/>
      <c r="O95" s="225">
        <f>SUM(O96:O105)</f>
        <v>0.10163999999999999</v>
      </c>
      <c r="P95" s="225"/>
      <c r="Q95" s="225">
        <f>SUM(Q96:Q105)</f>
        <v>0</v>
      </c>
      <c r="R95" s="225"/>
      <c r="S95" s="225"/>
      <c r="T95" s="226"/>
      <c r="U95" s="225">
        <f>SUM(U96:U105)</f>
        <v>13.77</v>
      </c>
      <c r="AE95" t="s">
        <v>126</v>
      </c>
    </row>
    <row r="96" spans="1:60" outlineLevel="1">
      <c r="A96" s="213">
        <v>9</v>
      </c>
      <c r="B96" s="220" t="s">
        <v>205</v>
      </c>
      <c r="C96" s="269" t="s">
        <v>206</v>
      </c>
      <c r="D96" s="222" t="s">
        <v>129</v>
      </c>
      <c r="E96" s="230">
        <v>64.327600000000004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22">
        <v>1.58E-3</v>
      </c>
      <c r="O96" s="222">
        <f>ROUND(E96*N96,5)</f>
        <v>0.10163999999999999</v>
      </c>
      <c r="P96" s="222">
        <v>0</v>
      </c>
      <c r="Q96" s="222">
        <f>ROUND(E96*P96,5)</f>
        <v>0</v>
      </c>
      <c r="R96" s="222"/>
      <c r="S96" s="222"/>
      <c r="T96" s="223">
        <v>0.214</v>
      </c>
      <c r="U96" s="222">
        <f>ROUND(E96*T96,2)</f>
        <v>13.77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130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13"/>
      <c r="B97" s="220"/>
      <c r="C97" s="270" t="s">
        <v>207</v>
      </c>
      <c r="D97" s="224"/>
      <c r="E97" s="231">
        <v>11.3584</v>
      </c>
      <c r="F97" s="237"/>
      <c r="G97" s="237"/>
      <c r="H97" s="237"/>
      <c r="I97" s="237"/>
      <c r="J97" s="237"/>
      <c r="K97" s="237"/>
      <c r="L97" s="237"/>
      <c r="M97" s="237"/>
      <c r="N97" s="222"/>
      <c r="O97" s="222"/>
      <c r="P97" s="222"/>
      <c r="Q97" s="222"/>
      <c r="R97" s="222"/>
      <c r="S97" s="222"/>
      <c r="T97" s="223"/>
      <c r="U97" s="22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132</v>
      </c>
      <c r="AF97" s="212">
        <v>0</v>
      </c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3"/>
      <c r="B98" s="220"/>
      <c r="C98" s="270" t="s">
        <v>208</v>
      </c>
      <c r="D98" s="224"/>
      <c r="E98" s="231">
        <v>4.3231999999999999</v>
      </c>
      <c r="F98" s="237"/>
      <c r="G98" s="237"/>
      <c r="H98" s="237"/>
      <c r="I98" s="237"/>
      <c r="J98" s="237"/>
      <c r="K98" s="237"/>
      <c r="L98" s="237"/>
      <c r="M98" s="237"/>
      <c r="N98" s="222"/>
      <c r="O98" s="222"/>
      <c r="P98" s="222"/>
      <c r="Q98" s="222"/>
      <c r="R98" s="222"/>
      <c r="S98" s="222"/>
      <c r="T98" s="223"/>
      <c r="U98" s="22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132</v>
      </c>
      <c r="AF98" s="212">
        <v>0</v>
      </c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3"/>
      <c r="B99" s="220"/>
      <c r="C99" s="272" t="s">
        <v>143</v>
      </c>
      <c r="D99" s="227"/>
      <c r="E99" s="233">
        <v>15.6816</v>
      </c>
      <c r="F99" s="237"/>
      <c r="G99" s="237"/>
      <c r="H99" s="237"/>
      <c r="I99" s="237"/>
      <c r="J99" s="237"/>
      <c r="K99" s="237"/>
      <c r="L99" s="237"/>
      <c r="M99" s="237"/>
      <c r="N99" s="222"/>
      <c r="O99" s="222"/>
      <c r="P99" s="222"/>
      <c r="Q99" s="222"/>
      <c r="R99" s="222"/>
      <c r="S99" s="222"/>
      <c r="T99" s="223"/>
      <c r="U99" s="222"/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132</v>
      </c>
      <c r="AF99" s="212">
        <v>1</v>
      </c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3"/>
      <c r="B100" s="220"/>
      <c r="C100" s="270" t="s">
        <v>209</v>
      </c>
      <c r="D100" s="224"/>
      <c r="E100" s="231"/>
      <c r="F100" s="237"/>
      <c r="G100" s="237"/>
      <c r="H100" s="237"/>
      <c r="I100" s="237"/>
      <c r="J100" s="237"/>
      <c r="K100" s="237"/>
      <c r="L100" s="237"/>
      <c r="M100" s="237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132</v>
      </c>
      <c r="AF100" s="212">
        <v>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3"/>
      <c r="B101" s="220"/>
      <c r="C101" s="270" t="s">
        <v>210</v>
      </c>
      <c r="D101" s="224"/>
      <c r="E101" s="231">
        <v>9.7919999999999998</v>
      </c>
      <c r="F101" s="237"/>
      <c r="G101" s="237"/>
      <c r="H101" s="237"/>
      <c r="I101" s="237"/>
      <c r="J101" s="237"/>
      <c r="K101" s="237"/>
      <c r="L101" s="237"/>
      <c r="M101" s="237"/>
      <c r="N101" s="222"/>
      <c r="O101" s="222"/>
      <c r="P101" s="222"/>
      <c r="Q101" s="222"/>
      <c r="R101" s="222"/>
      <c r="S101" s="222"/>
      <c r="T101" s="223"/>
      <c r="U101" s="22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132</v>
      </c>
      <c r="AF101" s="212">
        <v>0</v>
      </c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3"/>
      <c r="B102" s="220"/>
      <c r="C102" s="270" t="s">
        <v>211</v>
      </c>
      <c r="D102" s="224"/>
      <c r="E102" s="231">
        <v>7.7064000000000004</v>
      </c>
      <c r="F102" s="237"/>
      <c r="G102" s="237"/>
      <c r="H102" s="237"/>
      <c r="I102" s="237"/>
      <c r="J102" s="237"/>
      <c r="K102" s="237"/>
      <c r="L102" s="237"/>
      <c r="M102" s="237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132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13"/>
      <c r="B103" s="220"/>
      <c r="C103" s="270" t="s">
        <v>212</v>
      </c>
      <c r="D103" s="224"/>
      <c r="E103" s="231">
        <v>6.8276000000000003</v>
      </c>
      <c r="F103" s="237"/>
      <c r="G103" s="237"/>
      <c r="H103" s="237"/>
      <c r="I103" s="237"/>
      <c r="J103" s="237"/>
      <c r="K103" s="237"/>
      <c r="L103" s="237"/>
      <c r="M103" s="237"/>
      <c r="N103" s="222"/>
      <c r="O103" s="222"/>
      <c r="P103" s="222"/>
      <c r="Q103" s="222"/>
      <c r="R103" s="222"/>
      <c r="S103" s="222"/>
      <c r="T103" s="223"/>
      <c r="U103" s="22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132</v>
      </c>
      <c r="AF103" s="212">
        <v>0</v>
      </c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3"/>
      <c r="B104" s="220"/>
      <c r="C104" s="272" t="s">
        <v>143</v>
      </c>
      <c r="D104" s="227"/>
      <c r="E104" s="233">
        <v>24.326000000000001</v>
      </c>
      <c r="F104" s="237"/>
      <c r="G104" s="237"/>
      <c r="H104" s="237"/>
      <c r="I104" s="237"/>
      <c r="J104" s="237"/>
      <c r="K104" s="237"/>
      <c r="L104" s="237"/>
      <c r="M104" s="237"/>
      <c r="N104" s="222"/>
      <c r="O104" s="222"/>
      <c r="P104" s="222"/>
      <c r="Q104" s="222"/>
      <c r="R104" s="222"/>
      <c r="S104" s="222"/>
      <c r="T104" s="223"/>
      <c r="U104" s="22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132</v>
      </c>
      <c r="AF104" s="212">
        <v>1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3"/>
      <c r="B105" s="220"/>
      <c r="C105" s="270" t="s">
        <v>213</v>
      </c>
      <c r="D105" s="224"/>
      <c r="E105" s="231">
        <v>24.32</v>
      </c>
      <c r="F105" s="237"/>
      <c r="G105" s="237"/>
      <c r="H105" s="237"/>
      <c r="I105" s="237"/>
      <c r="J105" s="237"/>
      <c r="K105" s="237"/>
      <c r="L105" s="237"/>
      <c r="M105" s="237"/>
      <c r="N105" s="222"/>
      <c r="O105" s="222"/>
      <c r="P105" s="222"/>
      <c r="Q105" s="222"/>
      <c r="R105" s="222"/>
      <c r="S105" s="222"/>
      <c r="T105" s="223"/>
      <c r="U105" s="22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132</v>
      </c>
      <c r="AF105" s="212">
        <v>0</v>
      </c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>
      <c r="A106" s="214" t="s">
        <v>125</v>
      </c>
      <c r="B106" s="221" t="s">
        <v>70</v>
      </c>
      <c r="C106" s="271" t="s">
        <v>71</v>
      </c>
      <c r="D106" s="225"/>
      <c r="E106" s="232"/>
      <c r="F106" s="238"/>
      <c r="G106" s="238">
        <f>SUMIF(AE107:AE112,"&lt;&gt;NOR",G107:G112)</f>
        <v>0</v>
      </c>
      <c r="H106" s="238"/>
      <c r="I106" s="238">
        <f>SUM(I107:I112)</f>
        <v>0</v>
      </c>
      <c r="J106" s="238"/>
      <c r="K106" s="238">
        <f>SUM(K107:K112)</f>
        <v>0</v>
      </c>
      <c r="L106" s="238"/>
      <c r="M106" s="238">
        <f>SUM(M107:M112)</f>
        <v>0</v>
      </c>
      <c r="N106" s="225"/>
      <c r="O106" s="225">
        <f>SUM(O107:O112)</f>
        <v>5.3269999999999998E-2</v>
      </c>
      <c r="P106" s="225"/>
      <c r="Q106" s="225">
        <f>SUM(Q107:Q112)</f>
        <v>0</v>
      </c>
      <c r="R106" s="225"/>
      <c r="S106" s="225"/>
      <c r="T106" s="226"/>
      <c r="U106" s="225">
        <f>SUM(U107:U112)</f>
        <v>1.9900000000000002</v>
      </c>
      <c r="AE106" t="s">
        <v>126</v>
      </c>
    </row>
    <row r="107" spans="1:60" outlineLevel="1">
      <c r="A107" s="213">
        <v>10</v>
      </c>
      <c r="B107" s="220" t="s">
        <v>214</v>
      </c>
      <c r="C107" s="269" t="s">
        <v>215</v>
      </c>
      <c r="D107" s="222" t="s">
        <v>129</v>
      </c>
      <c r="E107" s="230">
        <v>61.58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22">
        <v>0</v>
      </c>
      <c r="O107" s="222">
        <f>ROUND(E107*N107,5)</f>
        <v>0</v>
      </c>
      <c r="P107" s="222">
        <v>0</v>
      </c>
      <c r="Q107" s="222">
        <f>ROUND(E107*P107,5)</f>
        <v>0</v>
      </c>
      <c r="R107" s="222"/>
      <c r="S107" s="222"/>
      <c r="T107" s="223">
        <v>1.4999999999999999E-2</v>
      </c>
      <c r="U107" s="222">
        <f>ROUND(E107*T107,2)</f>
        <v>0.92</v>
      </c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130</v>
      </c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13"/>
      <c r="B108" s="220"/>
      <c r="C108" s="270" t="s">
        <v>216</v>
      </c>
      <c r="D108" s="224"/>
      <c r="E108" s="231">
        <v>30.52</v>
      </c>
      <c r="F108" s="237"/>
      <c r="G108" s="237"/>
      <c r="H108" s="237"/>
      <c r="I108" s="237"/>
      <c r="J108" s="237"/>
      <c r="K108" s="237"/>
      <c r="L108" s="237"/>
      <c r="M108" s="237"/>
      <c r="N108" s="222"/>
      <c r="O108" s="222"/>
      <c r="P108" s="222"/>
      <c r="Q108" s="222"/>
      <c r="R108" s="222"/>
      <c r="S108" s="222"/>
      <c r="T108" s="223"/>
      <c r="U108" s="22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132</v>
      </c>
      <c r="AF108" s="212">
        <v>0</v>
      </c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13"/>
      <c r="B109" s="220"/>
      <c r="C109" s="270" t="s">
        <v>217</v>
      </c>
      <c r="D109" s="224"/>
      <c r="E109" s="231">
        <v>31.06</v>
      </c>
      <c r="F109" s="237"/>
      <c r="G109" s="237"/>
      <c r="H109" s="237"/>
      <c r="I109" s="237"/>
      <c r="J109" s="237"/>
      <c r="K109" s="237"/>
      <c r="L109" s="237"/>
      <c r="M109" s="237"/>
      <c r="N109" s="222"/>
      <c r="O109" s="222"/>
      <c r="P109" s="222"/>
      <c r="Q109" s="222"/>
      <c r="R109" s="222"/>
      <c r="S109" s="222"/>
      <c r="T109" s="223"/>
      <c r="U109" s="22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132</v>
      </c>
      <c r="AF109" s="212">
        <v>0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13">
        <v>11</v>
      </c>
      <c r="B110" s="220" t="s">
        <v>218</v>
      </c>
      <c r="C110" s="269" t="s">
        <v>219</v>
      </c>
      <c r="D110" s="222" t="s">
        <v>197</v>
      </c>
      <c r="E110" s="230">
        <v>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22">
        <v>4.8669999999999998E-2</v>
      </c>
      <c r="O110" s="222">
        <f>ROUND(E110*N110,5)</f>
        <v>4.8669999999999998E-2</v>
      </c>
      <c r="P110" s="222">
        <v>0</v>
      </c>
      <c r="Q110" s="222">
        <f>ROUND(E110*P110,5)</f>
        <v>0</v>
      </c>
      <c r="R110" s="222"/>
      <c r="S110" s="222"/>
      <c r="T110" s="223">
        <v>1.07</v>
      </c>
      <c r="U110" s="222">
        <f>ROUND(E110*T110,2)</f>
        <v>1.07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130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13"/>
      <c r="B111" s="220"/>
      <c r="C111" s="270" t="s">
        <v>220</v>
      </c>
      <c r="D111" s="224"/>
      <c r="E111" s="231">
        <v>1</v>
      </c>
      <c r="F111" s="237"/>
      <c r="G111" s="237"/>
      <c r="H111" s="237"/>
      <c r="I111" s="237"/>
      <c r="J111" s="237"/>
      <c r="K111" s="237"/>
      <c r="L111" s="237"/>
      <c r="M111" s="237"/>
      <c r="N111" s="222"/>
      <c r="O111" s="222"/>
      <c r="P111" s="222"/>
      <c r="Q111" s="222"/>
      <c r="R111" s="222"/>
      <c r="S111" s="222"/>
      <c r="T111" s="223"/>
      <c r="U111" s="22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132</v>
      </c>
      <c r="AF111" s="212">
        <v>0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13">
        <v>12</v>
      </c>
      <c r="B112" s="220" t="s">
        <v>221</v>
      </c>
      <c r="C112" s="269" t="s">
        <v>222</v>
      </c>
      <c r="D112" s="222" t="s">
        <v>197</v>
      </c>
      <c r="E112" s="230">
        <v>1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22">
        <v>4.5999999999999999E-3</v>
      </c>
      <c r="O112" s="222">
        <f>ROUND(E112*N112,5)</f>
        <v>4.5999999999999999E-3</v>
      </c>
      <c r="P112" s="222">
        <v>0</v>
      </c>
      <c r="Q112" s="222">
        <f>ROUND(E112*P112,5)</f>
        <v>0</v>
      </c>
      <c r="R112" s="222"/>
      <c r="S112" s="222"/>
      <c r="T112" s="223">
        <v>0</v>
      </c>
      <c r="U112" s="222">
        <f>ROUND(E112*T112,2)</f>
        <v>0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223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>
      <c r="A113" s="214" t="s">
        <v>125</v>
      </c>
      <c r="B113" s="221" t="s">
        <v>72</v>
      </c>
      <c r="C113" s="271" t="s">
        <v>73</v>
      </c>
      <c r="D113" s="225"/>
      <c r="E113" s="232"/>
      <c r="F113" s="238"/>
      <c r="G113" s="238">
        <f>SUMIF(AE114:AE149,"&lt;&gt;NOR",G114:G149)</f>
        <v>0</v>
      </c>
      <c r="H113" s="238"/>
      <c r="I113" s="238">
        <f>SUM(I114:I149)</f>
        <v>0</v>
      </c>
      <c r="J113" s="238"/>
      <c r="K113" s="238">
        <f>SUM(K114:K149)</f>
        <v>0</v>
      </c>
      <c r="L113" s="238"/>
      <c r="M113" s="238">
        <f>SUM(M114:M149)</f>
        <v>0</v>
      </c>
      <c r="N113" s="225"/>
      <c r="O113" s="225">
        <f>SUM(O114:O149)</f>
        <v>1.6900000000000002E-2</v>
      </c>
      <c r="P113" s="225"/>
      <c r="Q113" s="225">
        <f>SUM(Q114:Q149)</f>
        <v>9.5604300000000002</v>
      </c>
      <c r="R113" s="225"/>
      <c r="S113" s="225"/>
      <c r="T113" s="226"/>
      <c r="U113" s="225">
        <f>SUM(U114:U149)</f>
        <v>46.84</v>
      </c>
      <c r="AE113" t="s">
        <v>126</v>
      </c>
    </row>
    <row r="114" spans="1:60" outlineLevel="1">
      <c r="A114" s="213">
        <v>13</v>
      </c>
      <c r="B114" s="220" t="s">
        <v>224</v>
      </c>
      <c r="C114" s="269" t="s">
        <v>225</v>
      </c>
      <c r="D114" s="222" t="s">
        <v>129</v>
      </c>
      <c r="E114" s="230">
        <v>7.3339999999999996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22">
        <v>6.7000000000000002E-4</v>
      </c>
      <c r="O114" s="222">
        <f>ROUND(E114*N114,5)</f>
        <v>4.9100000000000003E-3</v>
      </c>
      <c r="P114" s="222">
        <v>0.13100000000000001</v>
      </c>
      <c r="Q114" s="222">
        <f>ROUND(E114*P114,5)</f>
        <v>0.96074999999999999</v>
      </c>
      <c r="R114" s="222"/>
      <c r="S114" s="222"/>
      <c r="T114" s="223">
        <v>0.20699999999999999</v>
      </c>
      <c r="U114" s="222">
        <f>ROUND(E114*T114,2)</f>
        <v>1.52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130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13"/>
      <c r="B115" s="220"/>
      <c r="C115" s="270" t="s">
        <v>226</v>
      </c>
      <c r="D115" s="224"/>
      <c r="E115" s="231">
        <v>3.6669999999999998</v>
      </c>
      <c r="F115" s="237"/>
      <c r="G115" s="237"/>
      <c r="H115" s="237"/>
      <c r="I115" s="237"/>
      <c r="J115" s="237"/>
      <c r="K115" s="237"/>
      <c r="L115" s="237"/>
      <c r="M115" s="237"/>
      <c r="N115" s="222"/>
      <c r="O115" s="222"/>
      <c r="P115" s="222"/>
      <c r="Q115" s="222"/>
      <c r="R115" s="222"/>
      <c r="S115" s="222"/>
      <c r="T115" s="223"/>
      <c r="U115" s="22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132</v>
      </c>
      <c r="AF115" s="212">
        <v>0</v>
      </c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13"/>
      <c r="B116" s="220"/>
      <c r="C116" s="270" t="s">
        <v>227</v>
      </c>
      <c r="D116" s="224"/>
      <c r="E116" s="231">
        <v>3.6669999999999998</v>
      </c>
      <c r="F116" s="237"/>
      <c r="G116" s="237"/>
      <c r="H116" s="237"/>
      <c r="I116" s="237"/>
      <c r="J116" s="237"/>
      <c r="K116" s="237"/>
      <c r="L116" s="237"/>
      <c r="M116" s="237"/>
      <c r="N116" s="222"/>
      <c r="O116" s="222"/>
      <c r="P116" s="222"/>
      <c r="Q116" s="222"/>
      <c r="R116" s="222"/>
      <c r="S116" s="222"/>
      <c r="T116" s="223"/>
      <c r="U116" s="22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132</v>
      </c>
      <c r="AF116" s="212">
        <v>0</v>
      </c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13">
        <v>14</v>
      </c>
      <c r="B117" s="220" t="s">
        <v>228</v>
      </c>
      <c r="C117" s="269" t="s">
        <v>229</v>
      </c>
      <c r="D117" s="222" t="s">
        <v>230</v>
      </c>
      <c r="E117" s="230">
        <v>2.0903999999999998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22">
        <v>0</v>
      </c>
      <c r="O117" s="222">
        <f>ROUND(E117*N117,5)</f>
        <v>0</v>
      </c>
      <c r="P117" s="222">
        <v>2.2000000000000002</v>
      </c>
      <c r="Q117" s="222">
        <f>ROUND(E117*P117,5)</f>
        <v>4.5988800000000003</v>
      </c>
      <c r="R117" s="222"/>
      <c r="S117" s="222"/>
      <c r="T117" s="223">
        <v>7.51</v>
      </c>
      <c r="U117" s="222">
        <f>ROUND(E117*T117,2)</f>
        <v>15.7</v>
      </c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130</v>
      </c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13"/>
      <c r="B118" s="220"/>
      <c r="C118" s="270" t="s">
        <v>231</v>
      </c>
      <c r="D118" s="224"/>
      <c r="E118" s="231"/>
      <c r="F118" s="237"/>
      <c r="G118" s="237"/>
      <c r="H118" s="237"/>
      <c r="I118" s="237"/>
      <c r="J118" s="237"/>
      <c r="K118" s="237"/>
      <c r="L118" s="237"/>
      <c r="M118" s="237"/>
      <c r="N118" s="222"/>
      <c r="O118" s="222"/>
      <c r="P118" s="222"/>
      <c r="Q118" s="222"/>
      <c r="R118" s="222"/>
      <c r="S118" s="222"/>
      <c r="T118" s="223"/>
      <c r="U118" s="22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132</v>
      </c>
      <c r="AF118" s="212">
        <v>0</v>
      </c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13"/>
      <c r="B119" s="220"/>
      <c r="C119" s="273" t="s">
        <v>232</v>
      </c>
      <c r="D119" s="228"/>
      <c r="E119" s="234"/>
      <c r="F119" s="237"/>
      <c r="G119" s="237"/>
      <c r="H119" s="237"/>
      <c r="I119" s="237"/>
      <c r="J119" s="237"/>
      <c r="K119" s="237"/>
      <c r="L119" s="237"/>
      <c r="M119" s="237"/>
      <c r="N119" s="222"/>
      <c r="O119" s="222"/>
      <c r="P119" s="222"/>
      <c r="Q119" s="222"/>
      <c r="R119" s="222"/>
      <c r="S119" s="222"/>
      <c r="T119" s="223"/>
      <c r="U119" s="22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132</v>
      </c>
      <c r="AF119" s="212">
        <v>2</v>
      </c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13"/>
      <c r="B120" s="220"/>
      <c r="C120" s="274" t="s">
        <v>233</v>
      </c>
      <c r="D120" s="228"/>
      <c r="E120" s="234"/>
      <c r="F120" s="237"/>
      <c r="G120" s="237"/>
      <c r="H120" s="237"/>
      <c r="I120" s="237"/>
      <c r="J120" s="237"/>
      <c r="K120" s="237"/>
      <c r="L120" s="237"/>
      <c r="M120" s="237"/>
      <c r="N120" s="222"/>
      <c r="O120" s="222"/>
      <c r="P120" s="222"/>
      <c r="Q120" s="222"/>
      <c r="R120" s="222"/>
      <c r="S120" s="222"/>
      <c r="T120" s="223"/>
      <c r="U120" s="22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132</v>
      </c>
      <c r="AF120" s="212">
        <v>2</v>
      </c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13"/>
      <c r="B121" s="220"/>
      <c r="C121" s="274" t="s">
        <v>234</v>
      </c>
      <c r="D121" s="228"/>
      <c r="E121" s="234">
        <v>15.3216</v>
      </c>
      <c r="F121" s="237"/>
      <c r="G121" s="237"/>
      <c r="H121" s="237"/>
      <c r="I121" s="237"/>
      <c r="J121" s="237"/>
      <c r="K121" s="237"/>
      <c r="L121" s="237"/>
      <c r="M121" s="237"/>
      <c r="N121" s="222"/>
      <c r="O121" s="222"/>
      <c r="P121" s="222"/>
      <c r="Q121" s="222"/>
      <c r="R121" s="222"/>
      <c r="S121" s="222"/>
      <c r="T121" s="223"/>
      <c r="U121" s="22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132</v>
      </c>
      <c r="AF121" s="212">
        <v>2</v>
      </c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13"/>
      <c r="B122" s="220"/>
      <c r="C122" s="274" t="s">
        <v>235</v>
      </c>
      <c r="D122" s="228"/>
      <c r="E122" s="234"/>
      <c r="F122" s="237"/>
      <c r="G122" s="237"/>
      <c r="H122" s="237"/>
      <c r="I122" s="237"/>
      <c r="J122" s="237"/>
      <c r="K122" s="237"/>
      <c r="L122" s="237"/>
      <c r="M122" s="237"/>
      <c r="N122" s="222"/>
      <c r="O122" s="222"/>
      <c r="P122" s="222"/>
      <c r="Q122" s="222"/>
      <c r="R122" s="222"/>
      <c r="S122" s="222"/>
      <c r="T122" s="223"/>
      <c r="U122" s="22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132</v>
      </c>
      <c r="AF122" s="212">
        <v>2</v>
      </c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13"/>
      <c r="B123" s="220"/>
      <c r="C123" s="274" t="s">
        <v>236</v>
      </c>
      <c r="D123" s="228"/>
      <c r="E123" s="234">
        <v>9.8689999999999998</v>
      </c>
      <c r="F123" s="237"/>
      <c r="G123" s="237"/>
      <c r="H123" s="237"/>
      <c r="I123" s="237"/>
      <c r="J123" s="237"/>
      <c r="K123" s="237"/>
      <c r="L123" s="237"/>
      <c r="M123" s="237"/>
      <c r="N123" s="222"/>
      <c r="O123" s="222"/>
      <c r="P123" s="222"/>
      <c r="Q123" s="222"/>
      <c r="R123" s="222"/>
      <c r="S123" s="222"/>
      <c r="T123" s="223"/>
      <c r="U123" s="22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132</v>
      </c>
      <c r="AF123" s="212">
        <v>2</v>
      </c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13"/>
      <c r="B124" s="220"/>
      <c r="C124" s="274" t="s">
        <v>237</v>
      </c>
      <c r="D124" s="228"/>
      <c r="E124" s="234">
        <v>6.6504000000000003</v>
      </c>
      <c r="F124" s="237"/>
      <c r="G124" s="237"/>
      <c r="H124" s="237"/>
      <c r="I124" s="237"/>
      <c r="J124" s="237"/>
      <c r="K124" s="237"/>
      <c r="L124" s="237"/>
      <c r="M124" s="237"/>
      <c r="N124" s="222"/>
      <c r="O124" s="222"/>
      <c r="P124" s="222"/>
      <c r="Q124" s="222"/>
      <c r="R124" s="222"/>
      <c r="S124" s="222"/>
      <c r="T124" s="223"/>
      <c r="U124" s="22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132</v>
      </c>
      <c r="AF124" s="212">
        <v>2</v>
      </c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13"/>
      <c r="B125" s="220"/>
      <c r="C125" s="274" t="s">
        <v>238</v>
      </c>
      <c r="D125" s="228"/>
      <c r="E125" s="234">
        <v>0.88</v>
      </c>
      <c r="F125" s="237"/>
      <c r="G125" s="237"/>
      <c r="H125" s="237"/>
      <c r="I125" s="237"/>
      <c r="J125" s="237"/>
      <c r="K125" s="237"/>
      <c r="L125" s="237"/>
      <c r="M125" s="237"/>
      <c r="N125" s="222"/>
      <c r="O125" s="222"/>
      <c r="P125" s="222"/>
      <c r="Q125" s="222"/>
      <c r="R125" s="222"/>
      <c r="S125" s="222"/>
      <c r="T125" s="223"/>
      <c r="U125" s="22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132</v>
      </c>
      <c r="AF125" s="212">
        <v>2</v>
      </c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13"/>
      <c r="B126" s="220"/>
      <c r="C126" s="274" t="s">
        <v>239</v>
      </c>
      <c r="D126" s="228"/>
      <c r="E126" s="234">
        <v>6.8254000000000001</v>
      </c>
      <c r="F126" s="237"/>
      <c r="G126" s="237"/>
      <c r="H126" s="237"/>
      <c r="I126" s="237"/>
      <c r="J126" s="237"/>
      <c r="K126" s="237"/>
      <c r="L126" s="237"/>
      <c r="M126" s="237"/>
      <c r="N126" s="222"/>
      <c r="O126" s="222"/>
      <c r="P126" s="222"/>
      <c r="Q126" s="222"/>
      <c r="R126" s="222"/>
      <c r="S126" s="222"/>
      <c r="T126" s="223"/>
      <c r="U126" s="22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132</v>
      </c>
      <c r="AF126" s="212">
        <v>2</v>
      </c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13"/>
      <c r="B127" s="220"/>
      <c r="C127" s="274" t="s">
        <v>240</v>
      </c>
      <c r="D127" s="228"/>
      <c r="E127" s="234">
        <v>2.9544000000000001</v>
      </c>
      <c r="F127" s="237"/>
      <c r="G127" s="237"/>
      <c r="H127" s="237"/>
      <c r="I127" s="237"/>
      <c r="J127" s="237"/>
      <c r="K127" s="237"/>
      <c r="L127" s="237"/>
      <c r="M127" s="237"/>
      <c r="N127" s="222"/>
      <c r="O127" s="222"/>
      <c r="P127" s="222"/>
      <c r="Q127" s="222"/>
      <c r="R127" s="222"/>
      <c r="S127" s="222"/>
      <c r="T127" s="223"/>
      <c r="U127" s="22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132</v>
      </c>
      <c r="AF127" s="212">
        <v>2</v>
      </c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13"/>
      <c r="B128" s="220"/>
      <c r="C128" s="274" t="s">
        <v>241</v>
      </c>
      <c r="D128" s="228"/>
      <c r="E128" s="234"/>
      <c r="F128" s="237"/>
      <c r="G128" s="237"/>
      <c r="H128" s="237"/>
      <c r="I128" s="237"/>
      <c r="J128" s="237"/>
      <c r="K128" s="237"/>
      <c r="L128" s="237"/>
      <c r="M128" s="237"/>
      <c r="N128" s="222"/>
      <c r="O128" s="222"/>
      <c r="P128" s="222"/>
      <c r="Q128" s="222"/>
      <c r="R128" s="222"/>
      <c r="S128" s="222"/>
      <c r="T128" s="223"/>
      <c r="U128" s="22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132</v>
      </c>
      <c r="AF128" s="212">
        <v>2</v>
      </c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13"/>
      <c r="B129" s="220"/>
      <c r="C129" s="274" t="s">
        <v>236</v>
      </c>
      <c r="D129" s="228"/>
      <c r="E129" s="234">
        <v>9.8689999999999998</v>
      </c>
      <c r="F129" s="237"/>
      <c r="G129" s="237"/>
      <c r="H129" s="237"/>
      <c r="I129" s="237"/>
      <c r="J129" s="237"/>
      <c r="K129" s="237"/>
      <c r="L129" s="237"/>
      <c r="M129" s="237"/>
      <c r="N129" s="222"/>
      <c r="O129" s="222"/>
      <c r="P129" s="222"/>
      <c r="Q129" s="222"/>
      <c r="R129" s="222"/>
      <c r="S129" s="222"/>
      <c r="T129" s="223"/>
      <c r="U129" s="22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132</v>
      </c>
      <c r="AF129" s="212">
        <v>2</v>
      </c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13"/>
      <c r="B130" s="220"/>
      <c r="C130" s="274" t="s">
        <v>237</v>
      </c>
      <c r="D130" s="228"/>
      <c r="E130" s="234">
        <v>6.6504000000000003</v>
      </c>
      <c r="F130" s="237"/>
      <c r="G130" s="237"/>
      <c r="H130" s="237"/>
      <c r="I130" s="237"/>
      <c r="J130" s="237"/>
      <c r="K130" s="237"/>
      <c r="L130" s="237"/>
      <c r="M130" s="237"/>
      <c r="N130" s="222"/>
      <c r="O130" s="222"/>
      <c r="P130" s="222"/>
      <c r="Q130" s="222"/>
      <c r="R130" s="222"/>
      <c r="S130" s="222"/>
      <c r="T130" s="223"/>
      <c r="U130" s="22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132</v>
      </c>
      <c r="AF130" s="212">
        <v>2</v>
      </c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13"/>
      <c r="B131" s="220"/>
      <c r="C131" s="274" t="s">
        <v>238</v>
      </c>
      <c r="D131" s="228"/>
      <c r="E131" s="234">
        <v>0.88</v>
      </c>
      <c r="F131" s="237"/>
      <c r="G131" s="237"/>
      <c r="H131" s="237"/>
      <c r="I131" s="237"/>
      <c r="J131" s="237"/>
      <c r="K131" s="237"/>
      <c r="L131" s="237"/>
      <c r="M131" s="237"/>
      <c r="N131" s="222"/>
      <c r="O131" s="222"/>
      <c r="P131" s="222"/>
      <c r="Q131" s="222"/>
      <c r="R131" s="222"/>
      <c r="S131" s="222"/>
      <c r="T131" s="223"/>
      <c r="U131" s="22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132</v>
      </c>
      <c r="AF131" s="212">
        <v>2</v>
      </c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13"/>
      <c r="B132" s="220"/>
      <c r="C132" s="274" t="s">
        <v>239</v>
      </c>
      <c r="D132" s="228"/>
      <c r="E132" s="234">
        <v>6.8254000000000001</v>
      </c>
      <c r="F132" s="237"/>
      <c r="G132" s="237"/>
      <c r="H132" s="237"/>
      <c r="I132" s="237"/>
      <c r="J132" s="237"/>
      <c r="K132" s="237"/>
      <c r="L132" s="237"/>
      <c r="M132" s="237"/>
      <c r="N132" s="222"/>
      <c r="O132" s="222"/>
      <c r="P132" s="222"/>
      <c r="Q132" s="222"/>
      <c r="R132" s="222"/>
      <c r="S132" s="222"/>
      <c r="T132" s="223"/>
      <c r="U132" s="22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132</v>
      </c>
      <c r="AF132" s="212">
        <v>2</v>
      </c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13"/>
      <c r="B133" s="220"/>
      <c r="C133" s="274" t="s">
        <v>240</v>
      </c>
      <c r="D133" s="228"/>
      <c r="E133" s="234">
        <v>2.9544000000000001</v>
      </c>
      <c r="F133" s="237"/>
      <c r="G133" s="237"/>
      <c r="H133" s="237"/>
      <c r="I133" s="237"/>
      <c r="J133" s="237"/>
      <c r="K133" s="237"/>
      <c r="L133" s="237"/>
      <c r="M133" s="237"/>
      <c r="N133" s="222"/>
      <c r="O133" s="222"/>
      <c r="P133" s="222"/>
      <c r="Q133" s="222"/>
      <c r="R133" s="222"/>
      <c r="S133" s="222"/>
      <c r="T133" s="223"/>
      <c r="U133" s="22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132</v>
      </c>
      <c r="AF133" s="212">
        <v>2</v>
      </c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13"/>
      <c r="B134" s="220"/>
      <c r="C134" s="273" t="s">
        <v>242</v>
      </c>
      <c r="D134" s="228"/>
      <c r="E134" s="234"/>
      <c r="F134" s="237"/>
      <c r="G134" s="237"/>
      <c r="H134" s="237"/>
      <c r="I134" s="237"/>
      <c r="J134" s="237"/>
      <c r="K134" s="237"/>
      <c r="L134" s="237"/>
      <c r="M134" s="237"/>
      <c r="N134" s="222"/>
      <c r="O134" s="222"/>
      <c r="P134" s="222"/>
      <c r="Q134" s="222"/>
      <c r="R134" s="222"/>
      <c r="S134" s="222"/>
      <c r="T134" s="223"/>
      <c r="U134" s="22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132</v>
      </c>
      <c r="AF134" s="212">
        <v>0</v>
      </c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13"/>
      <c r="B135" s="220"/>
      <c r="C135" s="270" t="s">
        <v>243</v>
      </c>
      <c r="D135" s="224"/>
      <c r="E135" s="231">
        <v>2.0903999999999998</v>
      </c>
      <c r="F135" s="237"/>
      <c r="G135" s="237"/>
      <c r="H135" s="237"/>
      <c r="I135" s="237"/>
      <c r="J135" s="237"/>
      <c r="K135" s="237"/>
      <c r="L135" s="237"/>
      <c r="M135" s="237"/>
      <c r="N135" s="222"/>
      <c r="O135" s="222"/>
      <c r="P135" s="222"/>
      <c r="Q135" s="222"/>
      <c r="R135" s="222"/>
      <c r="S135" s="222"/>
      <c r="T135" s="223"/>
      <c r="U135" s="22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132</v>
      </c>
      <c r="AF135" s="212">
        <v>0</v>
      </c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13">
        <v>15</v>
      </c>
      <c r="B136" s="220" t="s">
        <v>244</v>
      </c>
      <c r="C136" s="269" t="s">
        <v>245</v>
      </c>
      <c r="D136" s="222" t="s">
        <v>129</v>
      </c>
      <c r="E136" s="230">
        <v>69.680000000000007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22">
        <v>0</v>
      </c>
      <c r="O136" s="222">
        <f>ROUND(E136*N136,5)</f>
        <v>0</v>
      </c>
      <c r="P136" s="222">
        <v>0.02</v>
      </c>
      <c r="Q136" s="222">
        <f>ROUND(E136*P136,5)</f>
        <v>1.3935999999999999</v>
      </c>
      <c r="R136" s="222"/>
      <c r="S136" s="222"/>
      <c r="T136" s="223">
        <v>0.14699999999999999</v>
      </c>
      <c r="U136" s="222">
        <f>ROUND(E136*T136,2)</f>
        <v>10.24</v>
      </c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130</v>
      </c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13">
        <v>16</v>
      </c>
      <c r="B137" s="220" t="s">
        <v>246</v>
      </c>
      <c r="C137" s="269" t="s">
        <v>247</v>
      </c>
      <c r="D137" s="222" t="s">
        <v>155</v>
      </c>
      <c r="E137" s="230">
        <v>13.68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22">
        <v>0</v>
      </c>
      <c r="O137" s="222">
        <f>ROUND(E137*N137,5)</f>
        <v>0</v>
      </c>
      <c r="P137" s="222">
        <v>4.0000000000000002E-4</v>
      </c>
      <c r="Q137" s="222">
        <f>ROUND(E137*P137,5)</f>
        <v>5.47E-3</v>
      </c>
      <c r="R137" s="222"/>
      <c r="S137" s="222"/>
      <c r="T137" s="223">
        <v>7.0000000000000007E-2</v>
      </c>
      <c r="U137" s="222">
        <f>ROUND(E137*T137,2)</f>
        <v>0.96</v>
      </c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130</v>
      </c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13"/>
      <c r="B138" s="220"/>
      <c r="C138" s="270" t="s">
        <v>248</v>
      </c>
      <c r="D138" s="224"/>
      <c r="E138" s="231">
        <v>6.84</v>
      </c>
      <c r="F138" s="237"/>
      <c r="G138" s="237"/>
      <c r="H138" s="237"/>
      <c r="I138" s="237"/>
      <c r="J138" s="237"/>
      <c r="K138" s="237"/>
      <c r="L138" s="237"/>
      <c r="M138" s="237"/>
      <c r="N138" s="222"/>
      <c r="O138" s="222"/>
      <c r="P138" s="222"/>
      <c r="Q138" s="222"/>
      <c r="R138" s="222"/>
      <c r="S138" s="222"/>
      <c r="T138" s="223"/>
      <c r="U138" s="22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132</v>
      </c>
      <c r="AF138" s="212">
        <v>0</v>
      </c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13"/>
      <c r="B139" s="220"/>
      <c r="C139" s="270" t="s">
        <v>249</v>
      </c>
      <c r="D139" s="224"/>
      <c r="E139" s="231">
        <v>6.84</v>
      </c>
      <c r="F139" s="237"/>
      <c r="G139" s="237"/>
      <c r="H139" s="237"/>
      <c r="I139" s="237"/>
      <c r="J139" s="237"/>
      <c r="K139" s="237"/>
      <c r="L139" s="237"/>
      <c r="M139" s="237"/>
      <c r="N139" s="222"/>
      <c r="O139" s="222"/>
      <c r="P139" s="222"/>
      <c r="Q139" s="222"/>
      <c r="R139" s="222"/>
      <c r="S139" s="222"/>
      <c r="T139" s="223"/>
      <c r="U139" s="22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132</v>
      </c>
      <c r="AF139" s="212">
        <v>0</v>
      </c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13">
        <v>17</v>
      </c>
      <c r="B140" s="220" t="s">
        <v>250</v>
      </c>
      <c r="C140" s="269" t="s">
        <v>251</v>
      </c>
      <c r="D140" s="222" t="s">
        <v>197</v>
      </c>
      <c r="E140" s="230">
        <v>8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22">
        <v>0</v>
      </c>
      <c r="O140" s="222">
        <f>ROUND(E140*N140,5)</f>
        <v>0</v>
      </c>
      <c r="P140" s="222">
        <v>0</v>
      </c>
      <c r="Q140" s="222">
        <f>ROUND(E140*P140,5)</f>
        <v>0</v>
      </c>
      <c r="R140" s="222"/>
      <c r="S140" s="222"/>
      <c r="T140" s="223">
        <v>0.05</v>
      </c>
      <c r="U140" s="222">
        <f>ROUND(E140*T140,2)</f>
        <v>0.4</v>
      </c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130</v>
      </c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13"/>
      <c r="B141" s="220"/>
      <c r="C141" s="270" t="s">
        <v>252</v>
      </c>
      <c r="D141" s="224"/>
      <c r="E141" s="231">
        <v>5</v>
      </c>
      <c r="F141" s="237"/>
      <c r="G141" s="237"/>
      <c r="H141" s="237"/>
      <c r="I141" s="237"/>
      <c r="J141" s="237"/>
      <c r="K141" s="237"/>
      <c r="L141" s="237"/>
      <c r="M141" s="237"/>
      <c r="N141" s="222"/>
      <c r="O141" s="222"/>
      <c r="P141" s="222"/>
      <c r="Q141" s="222"/>
      <c r="R141" s="222"/>
      <c r="S141" s="222"/>
      <c r="T141" s="223"/>
      <c r="U141" s="22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132</v>
      </c>
      <c r="AF141" s="212">
        <v>0</v>
      </c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13"/>
      <c r="B142" s="220"/>
      <c r="C142" s="270" t="s">
        <v>253</v>
      </c>
      <c r="D142" s="224"/>
      <c r="E142" s="231">
        <v>3</v>
      </c>
      <c r="F142" s="237"/>
      <c r="G142" s="237"/>
      <c r="H142" s="237"/>
      <c r="I142" s="237"/>
      <c r="J142" s="237"/>
      <c r="K142" s="237"/>
      <c r="L142" s="237"/>
      <c r="M142" s="237"/>
      <c r="N142" s="222"/>
      <c r="O142" s="222"/>
      <c r="P142" s="222"/>
      <c r="Q142" s="222"/>
      <c r="R142" s="222"/>
      <c r="S142" s="222"/>
      <c r="T142" s="223"/>
      <c r="U142" s="22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132</v>
      </c>
      <c r="AF142" s="212">
        <v>0</v>
      </c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13">
        <v>18</v>
      </c>
      <c r="B143" s="220" t="s">
        <v>254</v>
      </c>
      <c r="C143" s="269" t="s">
        <v>255</v>
      </c>
      <c r="D143" s="222" t="s">
        <v>129</v>
      </c>
      <c r="E143" s="230">
        <v>10.244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21</v>
      </c>
      <c r="M143" s="237">
        <f>G143*(1+L143/100)</f>
        <v>0</v>
      </c>
      <c r="N143" s="222">
        <v>1.17E-3</v>
      </c>
      <c r="O143" s="222">
        <f>ROUND(E143*N143,5)</f>
        <v>1.1990000000000001E-2</v>
      </c>
      <c r="P143" s="222">
        <v>7.5999999999999998E-2</v>
      </c>
      <c r="Q143" s="222">
        <f>ROUND(E143*P143,5)</f>
        <v>0.77854000000000001</v>
      </c>
      <c r="R143" s="222"/>
      <c r="S143" s="222"/>
      <c r="T143" s="223">
        <v>0.93899999999999995</v>
      </c>
      <c r="U143" s="222">
        <f>ROUND(E143*T143,2)</f>
        <v>9.6199999999999992</v>
      </c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130</v>
      </c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13"/>
      <c r="B144" s="220"/>
      <c r="C144" s="270" t="s">
        <v>256</v>
      </c>
      <c r="D144" s="224"/>
      <c r="E144" s="231">
        <v>6.6980000000000004</v>
      </c>
      <c r="F144" s="237"/>
      <c r="G144" s="237"/>
      <c r="H144" s="237"/>
      <c r="I144" s="237"/>
      <c r="J144" s="237"/>
      <c r="K144" s="237"/>
      <c r="L144" s="237"/>
      <c r="M144" s="237"/>
      <c r="N144" s="222"/>
      <c r="O144" s="222"/>
      <c r="P144" s="222"/>
      <c r="Q144" s="222"/>
      <c r="R144" s="222"/>
      <c r="S144" s="222"/>
      <c r="T144" s="223"/>
      <c r="U144" s="22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132</v>
      </c>
      <c r="AF144" s="212">
        <v>0</v>
      </c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13"/>
      <c r="B145" s="220"/>
      <c r="C145" s="270" t="s">
        <v>257</v>
      </c>
      <c r="D145" s="224"/>
      <c r="E145" s="231">
        <v>3.5459999999999998</v>
      </c>
      <c r="F145" s="237"/>
      <c r="G145" s="237"/>
      <c r="H145" s="237"/>
      <c r="I145" s="237"/>
      <c r="J145" s="237"/>
      <c r="K145" s="237"/>
      <c r="L145" s="237"/>
      <c r="M145" s="237"/>
      <c r="N145" s="222"/>
      <c r="O145" s="222"/>
      <c r="P145" s="222"/>
      <c r="Q145" s="222"/>
      <c r="R145" s="222"/>
      <c r="S145" s="222"/>
      <c r="T145" s="223"/>
      <c r="U145" s="22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132</v>
      </c>
      <c r="AF145" s="212">
        <v>0</v>
      </c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13">
        <v>19</v>
      </c>
      <c r="B146" s="220" t="s">
        <v>258</v>
      </c>
      <c r="C146" s="269" t="s">
        <v>259</v>
      </c>
      <c r="D146" s="222" t="s">
        <v>129</v>
      </c>
      <c r="E146" s="230">
        <v>0.83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22">
        <v>0</v>
      </c>
      <c r="O146" s="222">
        <f>ROUND(E146*N146,5)</f>
        <v>0</v>
      </c>
      <c r="P146" s="222">
        <v>5.5E-2</v>
      </c>
      <c r="Q146" s="222">
        <f>ROUND(E146*P146,5)</f>
        <v>4.5650000000000003E-2</v>
      </c>
      <c r="R146" s="222"/>
      <c r="S146" s="222"/>
      <c r="T146" s="223">
        <v>0.42499999999999999</v>
      </c>
      <c r="U146" s="222">
        <f>ROUND(E146*T146,2)</f>
        <v>0.35</v>
      </c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130</v>
      </c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13"/>
      <c r="B147" s="220"/>
      <c r="C147" s="270" t="s">
        <v>260</v>
      </c>
      <c r="D147" s="224"/>
      <c r="E147" s="231">
        <v>0.43</v>
      </c>
      <c r="F147" s="237"/>
      <c r="G147" s="237"/>
      <c r="H147" s="237"/>
      <c r="I147" s="237"/>
      <c r="J147" s="237"/>
      <c r="K147" s="237"/>
      <c r="L147" s="237"/>
      <c r="M147" s="237"/>
      <c r="N147" s="222"/>
      <c r="O147" s="222"/>
      <c r="P147" s="222"/>
      <c r="Q147" s="222"/>
      <c r="R147" s="222"/>
      <c r="S147" s="222"/>
      <c r="T147" s="223"/>
      <c r="U147" s="22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132</v>
      </c>
      <c r="AF147" s="212">
        <v>0</v>
      </c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13"/>
      <c r="B148" s="220"/>
      <c r="C148" s="270" t="s">
        <v>261</v>
      </c>
      <c r="D148" s="224"/>
      <c r="E148" s="231">
        <v>0.4</v>
      </c>
      <c r="F148" s="237"/>
      <c r="G148" s="237"/>
      <c r="H148" s="237"/>
      <c r="I148" s="237"/>
      <c r="J148" s="237"/>
      <c r="K148" s="237"/>
      <c r="L148" s="237"/>
      <c r="M148" s="237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132</v>
      </c>
      <c r="AF148" s="212">
        <v>0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13">
        <v>20</v>
      </c>
      <c r="B149" s="220" t="s">
        <v>262</v>
      </c>
      <c r="C149" s="269" t="s">
        <v>263</v>
      </c>
      <c r="D149" s="222" t="s">
        <v>129</v>
      </c>
      <c r="E149" s="230">
        <v>69.680000000000007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22">
        <v>0</v>
      </c>
      <c r="O149" s="222">
        <f>ROUND(E149*N149,5)</f>
        <v>0</v>
      </c>
      <c r="P149" s="222">
        <v>2.5510000000000001E-2</v>
      </c>
      <c r="Q149" s="222">
        <f>ROUND(E149*P149,5)</f>
        <v>1.7775399999999999</v>
      </c>
      <c r="R149" s="222"/>
      <c r="S149" s="222"/>
      <c r="T149" s="223">
        <v>0.11550000000000001</v>
      </c>
      <c r="U149" s="222">
        <f>ROUND(E149*T149,2)</f>
        <v>8.0500000000000007</v>
      </c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130</v>
      </c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>
      <c r="A150" s="214" t="s">
        <v>125</v>
      </c>
      <c r="B150" s="221" t="s">
        <v>74</v>
      </c>
      <c r="C150" s="271" t="s">
        <v>75</v>
      </c>
      <c r="D150" s="225"/>
      <c r="E150" s="232"/>
      <c r="F150" s="238"/>
      <c r="G150" s="238">
        <f>SUMIF(AE151:AE202,"&lt;&gt;NOR",G151:G202)</f>
        <v>0</v>
      </c>
      <c r="H150" s="238"/>
      <c r="I150" s="238">
        <f>SUM(I151:I202)</f>
        <v>0</v>
      </c>
      <c r="J150" s="238"/>
      <c r="K150" s="238">
        <f>SUM(K151:K202)</f>
        <v>0</v>
      </c>
      <c r="L150" s="238"/>
      <c r="M150" s="238">
        <f>SUM(M151:M202)</f>
        <v>0</v>
      </c>
      <c r="N150" s="225"/>
      <c r="O150" s="225">
        <f>SUM(O151:O202)</f>
        <v>2.5479999999999999E-2</v>
      </c>
      <c r="P150" s="225"/>
      <c r="Q150" s="225">
        <f>SUM(Q151:Q202)</f>
        <v>15.273399999999999</v>
      </c>
      <c r="R150" s="225"/>
      <c r="S150" s="225"/>
      <c r="T150" s="226"/>
      <c r="U150" s="225">
        <f>SUM(U151:U202)</f>
        <v>149.96999999999997</v>
      </c>
      <c r="AE150" t="s">
        <v>126</v>
      </c>
    </row>
    <row r="151" spans="1:60" outlineLevel="1">
      <c r="A151" s="213">
        <v>21</v>
      </c>
      <c r="B151" s="220" t="s">
        <v>264</v>
      </c>
      <c r="C151" s="269" t="s">
        <v>265</v>
      </c>
      <c r="D151" s="222" t="s">
        <v>129</v>
      </c>
      <c r="E151" s="230">
        <v>103.432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22">
        <v>0</v>
      </c>
      <c r="O151" s="222">
        <f>ROUND(E151*N151,5)</f>
        <v>0</v>
      </c>
      <c r="P151" s="222">
        <v>6.8000000000000005E-2</v>
      </c>
      <c r="Q151" s="222">
        <f>ROUND(E151*P151,5)</f>
        <v>7.0333800000000002</v>
      </c>
      <c r="R151" s="222"/>
      <c r="S151" s="222"/>
      <c r="T151" s="223">
        <v>0.3</v>
      </c>
      <c r="U151" s="222">
        <f>ROUND(E151*T151,2)</f>
        <v>31.03</v>
      </c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130</v>
      </c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13"/>
      <c r="B152" s="220"/>
      <c r="C152" s="270" t="s">
        <v>266</v>
      </c>
      <c r="D152" s="224"/>
      <c r="E152" s="231">
        <v>16.027200000000001</v>
      </c>
      <c r="F152" s="237"/>
      <c r="G152" s="237"/>
      <c r="H152" s="237"/>
      <c r="I152" s="237"/>
      <c r="J152" s="237"/>
      <c r="K152" s="237"/>
      <c r="L152" s="237"/>
      <c r="M152" s="237"/>
      <c r="N152" s="222"/>
      <c r="O152" s="222"/>
      <c r="P152" s="222"/>
      <c r="Q152" s="222"/>
      <c r="R152" s="222"/>
      <c r="S152" s="222"/>
      <c r="T152" s="223"/>
      <c r="U152" s="22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132</v>
      </c>
      <c r="AF152" s="212">
        <v>0</v>
      </c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13"/>
      <c r="B153" s="220"/>
      <c r="C153" s="270" t="s">
        <v>267</v>
      </c>
      <c r="D153" s="224"/>
      <c r="E153" s="231">
        <v>16.248200000000001</v>
      </c>
      <c r="F153" s="237"/>
      <c r="G153" s="237"/>
      <c r="H153" s="237"/>
      <c r="I153" s="237"/>
      <c r="J153" s="237"/>
      <c r="K153" s="237"/>
      <c r="L153" s="237"/>
      <c r="M153" s="237"/>
      <c r="N153" s="222"/>
      <c r="O153" s="222"/>
      <c r="P153" s="222"/>
      <c r="Q153" s="222"/>
      <c r="R153" s="222"/>
      <c r="S153" s="222"/>
      <c r="T153" s="223"/>
      <c r="U153" s="22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132</v>
      </c>
      <c r="AF153" s="212">
        <v>0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13"/>
      <c r="B154" s="220"/>
      <c r="C154" s="270" t="s">
        <v>268</v>
      </c>
      <c r="D154" s="224"/>
      <c r="E154" s="231">
        <v>-2.1920000000000002</v>
      </c>
      <c r="F154" s="237"/>
      <c r="G154" s="237"/>
      <c r="H154" s="237"/>
      <c r="I154" s="237"/>
      <c r="J154" s="237"/>
      <c r="K154" s="237"/>
      <c r="L154" s="237"/>
      <c r="M154" s="237"/>
      <c r="N154" s="222"/>
      <c r="O154" s="222"/>
      <c r="P154" s="222"/>
      <c r="Q154" s="222"/>
      <c r="R154" s="222"/>
      <c r="S154" s="222"/>
      <c r="T154" s="223"/>
      <c r="U154" s="22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132</v>
      </c>
      <c r="AF154" s="212">
        <v>0</v>
      </c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13"/>
      <c r="B155" s="220"/>
      <c r="C155" s="270" t="s">
        <v>269</v>
      </c>
      <c r="D155" s="224"/>
      <c r="E155" s="231">
        <v>-1.0686</v>
      </c>
      <c r="F155" s="237"/>
      <c r="G155" s="237"/>
      <c r="H155" s="237"/>
      <c r="I155" s="237"/>
      <c r="J155" s="237"/>
      <c r="K155" s="237"/>
      <c r="L155" s="237"/>
      <c r="M155" s="237"/>
      <c r="N155" s="222"/>
      <c r="O155" s="222"/>
      <c r="P155" s="222"/>
      <c r="Q155" s="222"/>
      <c r="R155" s="222"/>
      <c r="S155" s="222"/>
      <c r="T155" s="223"/>
      <c r="U155" s="22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132</v>
      </c>
      <c r="AF155" s="212">
        <v>0</v>
      </c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13"/>
      <c r="B156" s="220"/>
      <c r="C156" s="272" t="s">
        <v>143</v>
      </c>
      <c r="D156" s="227"/>
      <c r="E156" s="233">
        <v>29.014800000000001</v>
      </c>
      <c r="F156" s="237"/>
      <c r="G156" s="237"/>
      <c r="H156" s="237"/>
      <c r="I156" s="237"/>
      <c r="J156" s="237"/>
      <c r="K156" s="237"/>
      <c r="L156" s="237"/>
      <c r="M156" s="237"/>
      <c r="N156" s="222"/>
      <c r="O156" s="222"/>
      <c r="P156" s="222"/>
      <c r="Q156" s="222"/>
      <c r="R156" s="222"/>
      <c r="S156" s="222"/>
      <c r="T156" s="223"/>
      <c r="U156" s="22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132</v>
      </c>
      <c r="AF156" s="212">
        <v>1</v>
      </c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13"/>
      <c r="B157" s="220"/>
      <c r="C157" s="270" t="s">
        <v>144</v>
      </c>
      <c r="D157" s="224"/>
      <c r="E157" s="231"/>
      <c r="F157" s="237"/>
      <c r="G157" s="237"/>
      <c r="H157" s="237"/>
      <c r="I157" s="237"/>
      <c r="J157" s="237"/>
      <c r="K157" s="237"/>
      <c r="L157" s="237"/>
      <c r="M157" s="237"/>
      <c r="N157" s="222"/>
      <c r="O157" s="222"/>
      <c r="P157" s="222"/>
      <c r="Q157" s="222"/>
      <c r="R157" s="222"/>
      <c r="S157" s="222"/>
      <c r="T157" s="223"/>
      <c r="U157" s="22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132</v>
      </c>
      <c r="AF157" s="212">
        <v>0</v>
      </c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13"/>
      <c r="B158" s="220"/>
      <c r="C158" s="270" t="s">
        <v>270</v>
      </c>
      <c r="D158" s="224"/>
      <c r="E158" s="231">
        <v>7.4051999999999998</v>
      </c>
      <c r="F158" s="237"/>
      <c r="G158" s="237"/>
      <c r="H158" s="237"/>
      <c r="I158" s="237"/>
      <c r="J158" s="237"/>
      <c r="K158" s="237"/>
      <c r="L158" s="237"/>
      <c r="M158" s="237"/>
      <c r="N158" s="222"/>
      <c r="O158" s="222"/>
      <c r="P158" s="222"/>
      <c r="Q158" s="222"/>
      <c r="R158" s="222"/>
      <c r="S158" s="222"/>
      <c r="T158" s="223"/>
      <c r="U158" s="22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132</v>
      </c>
      <c r="AF158" s="212">
        <v>0</v>
      </c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13"/>
      <c r="B159" s="220"/>
      <c r="C159" s="270" t="s">
        <v>271</v>
      </c>
      <c r="D159" s="224"/>
      <c r="E159" s="231">
        <v>15.483599999999999</v>
      </c>
      <c r="F159" s="237"/>
      <c r="G159" s="237"/>
      <c r="H159" s="237"/>
      <c r="I159" s="237"/>
      <c r="J159" s="237"/>
      <c r="K159" s="237"/>
      <c r="L159" s="237"/>
      <c r="M159" s="237"/>
      <c r="N159" s="222"/>
      <c r="O159" s="222"/>
      <c r="P159" s="222"/>
      <c r="Q159" s="222"/>
      <c r="R159" s="222"/>
      <c r="S159" s="222"/>
      <c r="T159" s="223"/>
      <c r="U159" s="22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132</v>
      </c>
      <c r="AF159" s="212">
        <v>0</v>
      </c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13"/>
      <c r="B160" s="220"/>
      <c r="C160" s="270" t="s">
        <v>272</v>
      </c>
      <c r="D160" s="224"/>
      <c r="E160" s="231">
        <v>4.8959999999999999</v>
      </c>
      <c r="F160" s="237"/>
      <c r="G160" s="237"/>
      <c r="H160" s="237"/>
      <c r="I160" s="237"/>
      <c r="J160" s="237"/>
      <c r="K160" s="237"/>
      <c r="L160" s="237"/>
      <c r="M160" s="237"/>
      <c r="N160" s="222"/>
      <c r="O160" s="222"/>
      <c r="P160" s="222"/>
      <c r="Q160" s="222"/>
      <c r="R160" s="222"/>
      <c r="S160" s="222"/>
      <c r="T160" s="223"/>
      <c r="U160" s="22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132</v>
      </c>
      <c r="AF160" s="212">
        <v>0</v>
      </c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13"/>
      <c r="B161" s="220"/>
      <c r="C161" s="270" t="s">
        <v>273</v>
      </c>
      <c r="D161" s="224"/>
      <c r="E161" s="231">
        <v>15.215199999999999</v>
      </c>
      <c r="F161" s="237"/>
      <c r="G161" s="237"/>
      <c r="H161" s="237"/>
      <c r="I161" s="237"/>
      <c r="J161" s="237"/>
      <c r="K161" s="237"/>
      <c r="L161" s="237"/>
      <c r="M161" s="237"/>
      <c r="N161" s="222"/>
      <c r="O161" s="222"/>
      <c r="P161" s="222"/>
      <c r="Q161" s="222"/>
      <c r="R161" s="222"/>
      <c r="S161" s="222"/>
      <c r="T161" s="223"/>
      <c r="U161" s="22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132</v>
      </c>
      <c r="AF161" s="212">
        <v>0</v>
      </c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>
      <c r="A162" s="213"/>
      <c r="B162" s="220"/>
      <c r="C162" s="270" t="s">
        <v>274</v>
      </c>
      <c r="D162" s="224"/>
      <c r="E162" s="231">
        <v>-0.61200000000000099</v>
      </c>
      <c r="F162" s="237"/>
      <c r="G162" s="237"/>
      <c r="H162" s="237"/>
      <c r="I162" s="237"/>
      <c r="J162" s="237"/>
      <c r="K162" s="237"/>
      <c r="L162" s="237"/>
      <c r="M162" s="237"/>
      <c r="N162" s="222"/>
      <c r="O162" s="222"/>
      <c r="P162" s="222"/>
      <c r="Q162" s="222"/>
      <c r="R162" s="222"/>
      <c r="S162" s="222"/>
      <c r="T162" s="223"/>
      <c r="U162" s="22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132</v>
      </c>
      <c r="AF162" s="212">
        <v>0</v>
      </c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13"/>
      <c r="B163" s="220"/>
      <c r="C163" s="270" t="s">
        <v>275</v>
      </c>
      <c r="D163" s="224"/>
      <c r="E163" s="231">
        <v>-0.55079999999999996</v>
      </c>
      <c r="F163" s="237"/>
      <c r="G163" s="237"/>
      <c r="H163" s="237"/>
      <c r="I163" s="237"/>
      <c r="J163" s="237"/>
      <c r="K163" s="237"/>
      <c r="L163" s="237"/>
      <c r="M163" s="237"/>
      <c r="N163" s="222"/>
      <c r="O163" s="222"/>
      <c r="P163" s="222"/>
      <c r="Q163" s="222"/>
      <c r="R163" s="222"/>
      <c r="S163" s="222"/>
      <c r="T163" s="223"/>
      <c r="U163" s="22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132</v>
      </c>
      <c r="AF163" s="212">
        <v>0</v>
      </c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13"/>
      <c r="B164" s="220"/>
      <c r="C164" s="270" t="s">
        <v>276</v>
      </c>
      <c r="D164" s="224"/>
      <c r="E164" s="231">
        <v>-3.06</v>
      </c>
      <c r="F164" s="237"/>
      <c r="G164" s="237"/>
      <c r="H164" s="237"/>
      <c r="I164" s="237"/>
      <c r="J164" s="237"/>
      <c r="K164" s="237"/>
      <c r="L164" s="237"/>
      <c r="M164" s="237"/>
      <c r="N164" s="222"/>
      <c r="O164" s="222"/>
      <c r="P164" s="222"/>
      <c r="Q164" s="222"/>
      <c r="R164" s="222"/>
      <c r="S164" s="222"/>
      <c r="T164" s="223"/>
      <c r="U164" s="22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132</v>
      </c>
      <c r="AF164" s="212">
        <v>0</v>
      </c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13"/>
      <c r="B165" s="220"/>
      <c r="C165" s="272" t="s">
        <v>143</v>
      </c>
      <c r="D165" s="227"/>
      <c r="E165" s="233">
        <v>38.777200000000001</v>
      </c>
      <c r="F165" s="237"/>
      <c r="G165" s="237"/>
      <c r="H165" s="237"/>
      <c r="I165" s="237"/>
      <c r="J165" s="237"/>
      <c r="K165" s="237"/>
      <c r="L165" s="237"/>
      <c r="M165" s="237"/>
      <c r="N165" s="222"/>
      <c r="O165" s="222"/>
      <c r="P165" s="222"/>
      <c r="Q165" s="222"/>
      <c r="R165" s="222"/>
      <c r="S165" s="222"/>
      <c r="T165" s="223"/>
      <c r="U165" s="22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132</v>
      </c>
      <c r="AF165" s="212">
        <v>1</v>
      </c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13"/>
      <c r="B166" s="220"/>
      <c r="C166" s="270" t="s">
        <v>277</v>
      </c>
      <c r="D166" s="224"/>
      <c r="E166" s="231"/>
      <c r="F166" s="237"/>
      <c r="G166" s="237"/>
      <c r="H166" s="237"/>
      <c r="I166" s="237"/>
      <c r="J166" s="237"/>
      <c r="K166" s="237"/>
      <c r="L166" s="237"/>
      <c r="M166" s="237"/>
      <c r="N166" s="222"/>
      <c r="O166" s="222"/>
      <c r="P166" s="222"/>
      <c r="Q166" s="222"/>
      <c r="R166" s="222"/>
      <c r="S166" s="222"/>
      <c r="T166" s="223"/>
      <c r="U166" s="22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132</v>
      </c>
      <c r="AF166" s="212">
        <v>0</v>
      </c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13"/>
      <c r="B167" s="220"/>
      <c r="C167" s="270" t="s">
        <v>278</v>
      </c>
      <c r="D167" s="224"/>
      <c r="E167" s="231">
        <v>7.26</v>
      </c>
      <c r="F167" s="237"/>
      <c r="G167" s="237"/>
      <c r="H167" s="237"/>
      <c r="I167" s="237"/>
      <c r="J167" s="237"/>
      <c r="K167" s="237"/>
      <c r="L167" s="237"/>
      <c r="M167" s="237"/>
      <c r="N167" s="222"/>
      <c r="O167" s="222"/>
      <c r="P167" s="222"/>
      <c r="Q167" s="222"/>
      <c r="R167" s="222"/>
      <c r="S167" s="222"/>
      <c r="T167" s="223"/>
      <c r="U167" s="22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132</v>
      </c>
      <c r="AF167" s="212">
        <v>0</v>
      </c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13"/>
      <c r="B168" s="220"/>
      <c r="C168" s="270" t="s">
        <v>279</v>
      </c>
      <c r="D168" s="224"/>
      <c r="E168" s="231">
        <v>15.18</v>
      </c>
      <c r="F168" s="237"/>
      <c r="G168" s="237"/>
      <c r="H168" s="237"/>
      <c r="I168" s="237"/>
      <c r="J168" s="237"/>
      <c r="K168" s="237"/>
      <c r="L168" s="237"/>
      <c r="M168" s="237"/>
      <c r="N168" s="222"/>
      <c r="O168" s="222"/>
      <c r="P168" s="222"/>
      <c r="Q168" s="222"/>
      <c r="R168" s="222"/>
      <c r="S168" s="222"/>
      <c r="T168" s="223"/>
      <c r="U168" s="22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132</v>
      </c>
      <c r="AF168" s="212">
        <v>0</v>
      </c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13"/>
      <c r="B169" s="220"/>
      <c r="C169" s="270" t="s">
        <v>280</v>
      </c>
      <c r="D169" s="224"/>
      <c r="E169" s="231">
        <v>4.8</v>
      </c>
      <c r="F169" s="237"/>
      <c r="G169" s="237"/>
      <c r="H169" s="237"/>
      <c r="I169" s="237"/>
      <c r="J169" s="237"/>
      <c r="K169" s="237"/>
      <c r="L169" s="237"/>
      <c r="M169" s="237"/>
      <c r="N169" s="222"/>
      <c r="O169" s="222"/>
      <c r="P169" s="222"/>
      <c r="Q169" s="222"/>
      <c r="R169" s="222"/>
      <c r="S169" s="222"/>
      <c r="T169" s="223"/>
      <c r="U169" s="22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132</v>
      </c>
      <c r="AF169" s="212">
        <v>0</v>
      </c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13"/>
      <c r="B170" s="220"/>
      <c r="C170" s="270" t="s">
        <v>281</v>
      </c>
      <c r="D170" s="224"/>
      <c r="E170" s="231">
        <v>12.54</v>
      </c>
      <c r="F170" s="237"/>
      <c r="G170" s="237"/>
      <c r="H170" s="237"/>
      <c r="I170" s="237"/>
      <c r="J170" s="237"/>
      <c r="K170" s="237"/>
      <c r="L170" s="237"/>
      <c r="M170" s="237"/>
      <c r="N170" s="222"/>
      <c r="O170" s="222"/>
      <c r="P170" s="222"/>
      <c r="Q170" s="222"/>
      <c r="R170" s="222"/>
      <c r="S170" s="222"/>
      <c r="T170" s="223"/>
      <c r="U170" s="22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132</v>
      </c>
      <c r="AF170" s="212">
        <v>0</v>
      </c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>
      <c r="A171" s="213"/>
      <c r="B171" s="220"/>
      <c r="C171" s="270" t="s">
        <v>282</v>
      </c>
      <c r="D171" s="224"/>
      <c r="E171" s="231">
        <v>-0.60000000000000098</v>
      </c>
      <c r="F171" s="237"/>
      <c r="G171" s="237"/>
      <c r="H171" s="237"/>
      <c r="I171" s="237"/>
      <c r="J171" s="237"/>
      <c r="K171" s="237"/>
      <c r="L171" s="237"/>
      <c r="M171" s="237"/>
      <c r="N171" s="222"/>
      <c r="O171" s="222"/>
      <c r="P171" s="222"/>
      <c r="Q171" s="222"/>
      <c r="R171" s="222"/>
      <c r="S171" s="222"/>
      <c r="T171" s="223"/>
      <c r="U171" s="22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132</v>
      </c>
      <c r="AF171" s="212">
        <v>0</v>
      </c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13"/>
      <c r="B172" s="220"/>
      <c r="C172" s="270" t="s">
        <v>283</v>
      </c>
      <c r="D172" s="224"/>
      <c r="E172" s="231">
        <v>-0.54</v>
      </c>
      <c r="F172" s="237"/>
      <c r="G172" s="237"/>
      <c r="H172" s="237"/>
      <c r="I172" s="237"/>
      <c r="J172" s="237"/>
      <c r="K172" s="237"/>
      <c r="L172" s="237"/>
      <c r="M172" s="237"/>
      <c r="N172" s="222"/>
      <c r="O172" s="222"/>
      <c r="P172" s="222"/>
      <c r="Q172" s="222"/>
      <c r="R172" s="222"/>
      <c r="S172" s="222"/>
      <c r="T172" s="223"/>
      <c r="U172" s="22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132</v>
      </c>
      <c r="AF172" s="212">
        <v>0</v>
      </c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13"/>
      <c r="B173" s="220"/>
      <c r="C173" s="270" t="s">
        <v>284</v>
      </c>
      <c r="D173" s="224"/>
      <c r="E173" s="231">
        <v>-3</v>
      </c>
      <c r="F173" s="237"/>
      <c r="G173" s="237"/>
      <c r="H173" s="237"/>
      <c r="I173" s="237"/>
      <c r="J173" s="237"/>
      <c r="K173" s="237"/>
      <c r="L173" s="237"/>
      <c r="M173" s="237"/>
      <c r="N173" s="222"/>
      <c r="O173" s="222"/>
      <c r="P173" s="222"/>
      <c r="Q173" s="222"/>
      <c r="R173" s="222"/>
      <c r="S173" s="222"/>
      <c r="T173" s="223"/>
      <c r="U173" s="22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132</v>
      </c>
      <c r="AF173" s="212">
        <v>0</v>
      </c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13"/>
      <c r="B174" s="220"/>
      <c r="C174" s="272" t="s">
        <v>143</v>
      </c>
      <c r="D174" s="227"/>
      <c r="E174" s="233">
        <v>35.64</v>
      </c>
      <c r="F174" s="237"/>
      <c r="G174" s="237"/>
      <c r="H174" s="237"/>
      <c r="I174" s="237"/>
      <c r="J174" s="237"/>
      <c r="K174" s="237"/>
      <c r="L174" s="237"/>
      <c r="M174" s="237"/>
      <c r="N174" s="222"/>
      <c r="O174" s="222"/>
      <c r="P174" s="222"/>
      <c r="Q174" s="222"/>
      <c r="R174" s="222"/>
      <c r="S174" s="222"/>
      <c r="T174" s="223"/>
      <c r="U174" s="22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132</v>
      </c>
      <c r="AF174" s="212">
        <v>1</v>
      </c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13">
        <v>22</v>
      </c>
      <c r="B175" s="220" t="s">
        <v>285</v>
      </c>
      <c r="C175" s="269" t="s">
        <v>286</v>
      </c>
      <c r="D175" s="222" t="s">
        <v>197</v>
      </c>
      <c r="E175" s="230">
        <v>52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22">
        <v>4.8999999999999998E-4</v>
      </c>
      <c r="O175" s="222">
        <f>ROUND(E175*N175,5)</f>
        <v>2.5479999999999999E-2</v>
      </c>
      <c r="P175" s="222">
        <v>1.4999999999999999E-2</v>
      </c>
      <c r="Q175" s="222">
        <f>ROUND(E175*P175,5)</f>
        <v>0.78</v>
      </c>
      <c r="R175" s="222"/>
      <c r="S175" s="222"/>
      <c r="T175" s="223">
        <v>0.54200000000000004</v>
      </c>
      <c r="U175" s="222">
        <f>ROUND(E175*T175,2)</f>
        <v>28.18</v>
      </c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130</v>
      </c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13"/>
      <c r="B176" s="220"/>
      <c r="C176" s="270" t="s">
        <v>287</v>
      </c>
      <c r="D176" s="224"/>
      <c r="E176" s="231">
        <v>12</v>
      </c>
      <c r="F176" s="237"/>
      <c r="G176" s="237"/>
      <c r="H176" s="237"/>
      <c r="I176" s="237"/>
      <c r="J176" s="237"/>
      <c r="K176" s="237"/>
      <c r="L176" s="237"/>
      <c r="M176" s="237"/>
      <c r="N176" s="222"/>
      <c r="O176" s="222"/>
      <c r="P176" s="222"/>
      <c r="Q176" s="222"/>
      <c r="R176" s="222"/>
      <c r="S176" s="222"/>
      <c r="T176" s="223"/>
      <c r="U176" s="22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132</v>
      </c>
      <c r="AF176" s="212">
        <v>0</v>
      </c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13"/>
      <c r="B177" s="220"/>
      <c r="C177" s="270" t="s">
        <v>288</v>
      </c>
      <c r="D177" s="224"/>
      <c r="E177" s="231">
        <v>20</v>
      </c>
      <c r="F177" s="237"/>
      <c r="G177" s="237"/>
      <c r="H177" s="237"/>
      <c r="I177" s="237"/>
      <c r="J177" s="237"/>
      <c r="K177" s="237"/>
      <c r="L177" s="237"/>
      <c r="M177" s="237"/>
      <c r="N177" s="222"/>
      <c r="O177" s="222"/>
      <c r="P177" s="222"/>
      <c r="Q177" s="222"/>
      <c r="R177" s="222"/>
      <c r="S177" s="222"/>
      <c r="T177" s="223"/>
      <c r="U177" s="22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132</v>
      </c>
      <c r="AF177" s="212">
        <v>0</v>
      </c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13"/>
      <c r="B178" s="220"/>
      <c r="C178" s="270" t="s">
        <v>289</v>
      </c>
      <c r="D178" s="224"/>
      <c r="E178" s="231">
        <v>20</v>
      </c>
      <c r="F178" s="237"/>
      <c r="G178" s="237"/>
      <c r="H178" s="237"/>
      <c r="I178" s="237"/>
      <c r="J178" s="237"/>
      <c r="K178" s="237"/>
      <c r="L178" s="237"/>
      <c r="M178" s="237"/>
      <c r="N178" s="222"/>
      <c r="O178" s="222"/>
      <c r="P178" s="222"/>
      <c r="Q178" s="222"/>
      <c r="R178" s="222"/>
      <c r="S178" s="222"/>
      <c r="T178" s="223"/>
      <c r="U178" s="22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132</v>
      </c>
      <c r="AF178" s="212">
        <v>0</v>
      </c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13">
        <v>23</v>
      </c>
      <c r="B179" s="220" t="s">
        <v>290</v>
      </c>
      <c r="C179" s="269" t="s">
        <v>291</v>
      </c>
      <c r="D179" s="222" t="s">
        <v>129</v>
      </c>
      <c r="E179" s="230">
        <v>160.87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21</v>
      </c>
      <c r="M179" s="237">
        <f>G179*(1+L179/100)</f>
        <v>0</v>
      </c>
      <c r="N179" s="222">
        <v>0</v>
      </c>
      <c r="O179" s="222">
        <f>ROUND(E179*N179,5)</f>
        <v>0</v>
      </c>
      <c r="P179" s="222">
        <v>4.5999999999999999E-2</v>
      </c>
      <c r="Q179" s="222">
        <f>ROUND(E179*P179,5)</f>
        <v>7.4000199999999996</v>
      </c>
      <c r="R179" s="222"/>
      <c r="S179" s="222"/>
      <c r="T179" s="223">
        <v>0.26</v>
      </c>
      <c r="U179" s="222">
        <f>ROUND(E179*T179,2)</f>
        <v>41.83</v>
      </c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130</v>
      </c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13"/>
      <c r="B180" s="220"/>
      <c r="C180" s="270" t="s">
        <v>292</v>
      </c>
      <c r="D180" s="224"/>
      <c r="E180" s="231"/>
      <c r="F180" s="237"/>
      <c r="G180" s="237"/>
      <c r="H180" s="237"/>
      <c r="I180" s="237"/>
      <c r="J180" s="237"/>
      <c r="K180" s="237"/>
      <c r="L180" s="237"/>
      <c r="M180" s="237"/>
      <c r="N180" s="222"/>
      <c r="O180" s="222"/>
      <c r="P180" s="222"/>
      <c r="Q180" s="222"/>
      <c r="R180" s="222"/>
      <c r="S180" s="222"/>
      <c r="T180" s="223"/>
      <c r="U180" s="22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132</v>
      </c>
      <c r="AF180" s="212">
        <v>0</v>
      </c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13"/>
      <c r="B181" s="220"/>
      <c r="C181" s="270" t="s">
        <v>293</v>
      </c>
      <c r="D181" s="224"/>
      <c r="E181" s="231">
        <v>19.350000000000001</v>
      </c>
      <c r="F181" s="237"/>
      <c r="G181" s="237"/>
      <c r="H181" s="237"/>
      <c r="I181" s="237"/>
      <c r="J181" s="237"/>
      <c r="K181" s="237"/>
      <c r="L181" s="237"/>
      <c r="M181" s="237"/>
      <c r="N181" s="222"/>
      <c r="O181" s="222"/>
      <c r="P181" s="222"/>
      <c r="Q181" s="222"/>
      <c r="R181" s="222"/>
      <c r="S181" s="222"/>
      <c r="T181" s="223"/>
      <c r="U181" s="22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132</v>
      </c>
      <c r="AF181" s="212">
        <v>0</v>
      </c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13"/>
      <c r="B182" s="220"/>
      <c r="C182" s="270" t="s">
        <v>294</v>
      </c>
      <c r="D182" s="224"/>
      <c r="E182" s="231">
        <v>15.28</v>
      </c>
      <c r="F182" s="237"/>
      <c r="G182" s="237"/>
      <c r="H182" s="237"/>
      <c r="I182" s="237"/>
      <c r="J182" s="237"/>
      <c r="K182" s="237"/>
      <c r="L182" s="237"/>
      <c r="M182" s="237"/>
      <c r="N182" s="222"/>
      <c r="O182" s="222"/>
      <c r="P182" s="222"/>
      <c r="Q182" s="222"/>
      <c r="R182" s="222"/>
      <c r="S182" s="222"/>
      <c r="T182" s="223"/>
      <c r="U182" s="22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132</v>
      </c>
      <c r="AF182" s="212">
        <v>0</v>
      </c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13"/>
      <c r="B183" s="220"/>
      <c r="C183" s="270" t="s">
        <v>295</v>
      </c>
      <c r="D183" s="224"/>
      <c r="E183" s="231">
        <v>24.16</v>
      </c>
      <c r="F183" s="237"/>
      <c r="G183" s="237"/>
      <c r="H183" s="237"/>
      <c r="I183" s="237"/>
      <c r="J183" s="237"/>
      <c r="K183" s="237"/>
      <c r="L183" s="237"/>
      <c r="M183" s="237"/>
      <c r="N183" s="222"/>
      <c r="O183" s="222"/>
      <c r="P183" s="222"/>
      <c r="Q183" s="222"/>
      <c r="R183" s="222"/>
      <c r="S183" s="222"/>
      <c r="T183" s="223"/>
      <c r="U183" s="22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132</v>
      </c>
      <c r="AF183" s="212">
        <v>0</v>
      </c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13"/>
      <c r="B184" s="220"/>
      <c r="C184" s="270" t="s">
        <v>296</v>
      </c>
      <c r="D184" s="224"/>
      <c r="E184" s="231">
        <v>20.239999999999998</v>
      </c>
      <c r="F184" s="237"/>
      <c r="G184" s="237"/>
      <c r="H184" s="237"/>
      <c r="I184" s="237"/>
      <c r="J184" s="237"/>
      <c r="K184" s="237"/>
      <c r="L184" s="237"/>
      <c r="M184" s="237"/>
      <c r="N184" s="222"/>
      <c r="O184" s="222"/>
      <c r="P184" s="222"/>
      <c r="Q184" s="222"/>
      <c r="R184" s="222"/>
      <c r="S184" s="222"/>
      <c r="T184" s="223"/>
      <c r="U184" s="22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132</v>
      </c>
      <c r="AF184" s="212">
        <v>0</v>
      </c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13"/>
      <c r="B185" s="220"/>
      <c r="C185" s="270" t="s">
        <v>297</v>
      </c>
      <c r="D185" s="224"/>
      <c r="E185" s="231">
        <v>6.08</v>
      </c>
      <c r="F185" s="237"/>
      <c r="G185" s="237"/>
      <c r="H185" s="237"/>
      <c r="I185" s="237"/>
      <c r="J185" s="237"/>
      <c r="K185" s="237"/>
      <c r="L185" s="237"/>
      <c r="M185" s="237"/>
      <c r="N185" s="222"/>
      <c r="O185" s="222"/>
      <c r="P185" s="222"/>
      <c r="Q185" s="222"/>
      <c r="R185" s="222"/>
      <c r="S185" s="222"/>
      <c r="T185" s="223"/>
      <c r="U185" s="22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132</v>
      </c>
      <c r="AF185" s="212">
        <v>0</v>
      </c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13"/>
      <c r="B186" s="220"/>
      <c r="C186" s="270" t="s">
        <v>298</v>
      </c>
      <c r="D186" s="224"/>
      <c r="E186" s="231">
        <v>5.88</v>
      </c>
      <c r="F186" s="237"/>
      <c r="G186" s="237"/>
      <c r="H186" s="237"/>
      <c r="I186" s="237"/>
      <c r="J186" s="237"/>
      <c r="K186" s="237"/>
      <c r="L186" s="237"/>
      <c r="M186" s="237"/>
      <c r="N186" s="222"/>
      <c r="O186" s="222"/>
      <c r="P186" s="222"/>
      <c r="Q186" s="222"/>
      <c r="R186" s="222"/>
      <c r="S186" s="222"/>
      <c r="T186" s="223"/>
      <c r="U186" s="22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132</v>
      </c>
      <c r="AF186" s="212">
        <v>0</v>
      </c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13"/>
      <c r="B187" s="220"/>
      <c r="C187" s="270" t="s">
        <v>299</v>
      </c>
      <c r="D187" s="224"/>
      <c r="E187" s="231">
        <v>6.76</v>
      </c>
      <c r="F187" s="237"/>
      <c r="G187" s="237"/>
      <c r="H187" s="237"/>
      <c r="I187" s="237"/>
      <c r="J187" s="237"/>
      <c r="K187" s="237"/>
      <c r="L187" s="237"/>
      <c r="M187" s="237"/>
      <c r="N187" s="222"/>
      <c r="O187" s="222"/>
      <c r="P187" s="222"/>
      <c r="Q187" s="222"/>
      <c r="R187" s="222"/>
      <c r="S187" s="222"/>
      <c r="T187" s="223"/>
      <c r="U187" s="22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132</v>
      </c>
      <c r="AF187" s="212">
        <v>0</v>
      </c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13"/>
      <c r="B188" s="220"/>
      <c r="C188" s="270" t="s">
        <v>300</v>
      </c>
      <c r="D188" s="224"/>
      <c r="E188" s="231">
        <v>63.12</v>
      </c>
      <c r="F188" s="237"/>
      <c r="G188" s="237"/>
      <c r="H188" s="237"/>
      <c r="I188" s="237"/>
      <c r="J188" s="237"/>
      <c r="K188" s="237"/>
      <c r="L188" s="237"/>
      <c r="M188" s="237"/>
      <c r="N188" s="222"/>
      <c r="O188" s="222"/>
      <c r="P188" s="222"/>
      <c r="Q188" s="222"/>
      <c r="R188" s="222"/>
      <c r="S188" s="222"/>
      <c r="T188" s="223"/>
      <c r="U188" s="22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132</v>
      </c>
      <c r="AF188" s="212">
        <v>0</v>
      </c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13">
        <v>24</v>
      </c>
      <c r="B189" s="220" t="s">
        <v>301</v>
      </c>
      <c r="C189" s="269" t="s">
        <v>302</v>
      </c>
      <c r="D189" s="222" t="s">
        <v>197</v>
      </c>
      <c r="E189" s="230">
        <v>4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22">
        <v>0</v>
      </c>
      <c r="O189" s="222">
        <f>ROUND(E189*N189,5)</f>
        <v>0</v>
      </c>
      <c r="P189" s="222">
        <v>8.9999999999999993E-3</v>
      </c>
      <c r="Q189" s="222">
        <f>ROUND(E189*P189,5)</f>
        <v>3.5999999999999997E-2</v>
      </c>
      <c r="R189" s="222"/>
      <c r="S189" s="222"/>
      <c r="T189" s="223">
        <v>0.11700000000000001</v>
      </c>
      <c r="U189" s="222">
        <f>ROUND(E189*T189,2)</f>
        <v>0.47</v>
      </c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130</v>
      </c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13"/>
      <c r="B190" s="220"/>
      <c r="C190" s="270" t="s">
        <v>303</v>
      </c>
      <c r="D190" s="224"/>
      <c r="E190" s="231">
        <v>3</v>
      </c>
      <c r="F190" s="237"/>
      <c r="G190" s="237"/>
      <c r="H190" s="237"/>
      <c r="I190" s="237"/>
      <c r="J190" s="237"/>
      <c r="K190" s="237"/>
      <c r="L190" s="237"/>
      <c r="M190" s="237"/>
      <c r="N190" s="222"/>
      <c r="O190" s="222"/>
      <c r="P190" s="222"/>
      <c r="Q190" s="222"/>
      <c r="R190" s="222"/>
      <c r="S190" s="222"/>
      <c r="T190" s="223"/>
      <c r="U190" s="22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132</v>
      </c>
      <c r="AF190" s="212">
        <v>0</v>
      </c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13"/>
      <c r="B191" s="220"/>
      <c r="C191" s="270" t="s">
        <v>304</v>
      </c>
      <c r="D191" s="224"/>
      <c r="E191" s="231">
        <v>1</v>
      </c>
      <c r="F191" s="237"/>
      <c r="G191" s="237"/>
      <c r="H191" s="237"/>
      <c r="I191" s="237"/>
      <c r="J191" s="237"/>
      <c r="K191" s="237"/>
      <c r="L191" s="237"/>
      <c r="M191" s="237"/>
      <c r="N191" s="222"/>
      <c r="O191" s="222"/>
      <c r="P191" s="222"/>
      <c r="Q191" s="222"/>
      <c r="R191" s="222"/>
      <c r="S191" s="222"/>
      <c r="T191" s="223"/>
      <c r="U191" s="22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132</v>
      </c>
      <c r="AF191" s="212">
        <v>0</v>
      </c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13">
        <v>25</v>
      </c>
      <c r="B192" s="220" t="s">
        <v>305</v>
      </c>
      <c r="C192" s="269" t="s">
        <v>306</v>
      </c>
      <c r="D192" s="222" t="s">
        <v>197</v>
      </c>
      <c r="E192" s="230">
        <v>1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22">
        <v>0</v>
      </c>
      <c r="O192" s="222">
        <f>ROUND(E192*N192,5)</f>
        <v>0</v>
      </c>
      <c r="P192" s="222">
        <v>2.4E-2</v>
      </c>
      <c r="Q192" s="222">
        <f>ROUND(E192*P192,5)</f>
        <v>2.4E-2</v>
      </c>
      <c r="R192" s="222"/>
      <c r="S192" s="222"/>
      <c r="T192" s="223">
        <v>0.18</v>
      </c>
      <c r="U192" s="222">
        <f>ROUND(E192*T192,2)</f>
        <v>0.18</v>
      </c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130</v>
      </c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13"/>
      <c r="B193" s="220"/>
      <c r="C193" s="270" t="s">
        <v>220</v>
      </c>
      <c r="D193" s="224"/>
      <c r="E193" s="231">
        <v>1</v>
      </c>
      <c r="F193" s="237"/>
      <c r="G193" s="237"/>
      <c r="H193" s="237"/>
      <c r="I193" s="237"/>
      <c r="J193" s="237"/>
      <c r="K193" s="237"/>
      <c r="L193" s="237"/>
      <c r="M193" s="237"/>
      <c r="N193" s="222"/>
      <c r="O193" s="222"/>
      <c r="P193" s="222"/>
      <c r="Q193" s="222"/>
      <c r="R193" s="222"/>
      <c r="S193" s="222"/>
      <c r="T193" s="223"/>
      <c r="U193" s="22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132</v>
      </c>
      <c r="AF193" s="212">
        <v>0</v>
      </c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13">
        <v>26</v>
      </c>
      <c r="B194" s="220" t="s">
        <v>307</v>
      </c>
      <c r="C194" s="269" t="s">
        <v>308</v>
      </c>
      <c r="D194" s="222" t="s">
        <v>309</v>
      </c>
      <c r="E194" s="230">
        <v>8.24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22">
        <v>0</v>
      </c>
      <c r="O194" s="222">
        <f>ROUND(E194*N194,5)</f>
        <v>0</v>
      </c>
      <c r="P194" s="222">
        <v>0</v>
      </c>
      <c r="Q194" s="222">
        <f>ROUND(E194*P194,5)</f>
        <v>0</v>
      </c>
      <c r="R194" s="222"/>
      <c r="S194" s="222"/>
      <c r="T194" s="223">
        <v>0.93300000000000005</v>
      </c>
      <c r="U194" s="222">
        <f>ROUND(E194*T194,2)</f>
        <v>7.69</v>
      </c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130</v>
      </c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13"/>
      <c r="B195" s="220"/>
      <c r="C195" s="270" t="s">
        <v>310</v>
      </c>
      <c r="D195" s="224"/>
      <c r="E195" s="231">
        <v>8.24</v>
      </c>
      <c r="F195" s="237"/>
      <c r="G195" s="237"/>
      <c r="H195" s="237"/>
      <c r="I195" s="237"/>
      <c r="J195" s="237"/>
      <c r="K195" s="237"/>
      <c r="L195" s="237"/>
      <c r="M195" s="237"/>
      <c r="N195" s="222"/>
      <c r="O195" s="222"/>
      <c r="P195" s="222"/>
      <c r="Q195" s="222"/>
      <c r="R195" s="222"/>
      <c r="S195" s="222"/>
      <c r="T195" s="223"/>
      <c r="U195" s="22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132</v>
      </c>
      <c r="AF195" s="212">
        <v>0</v>
      </c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13">
        <v>27</v>
      </c>
      <c r="B196" s="220" t="s">
        <v>311</v>
      </c>
      <c r="C196" s="269" t="s">
        <v>312</v>
      </c>
      <c r="D196" s="222" t="s">
        <v>309</v>
      </c>
      <c r="E196" s="230">
        <v>24.72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22">
        <v>0</v>
      </c>
      <c r="O196" s="222">
        <f>ROUND(E196*N196,5)</f>
        <v>0</v>
      </c>
      <c r="P196" s="222">
        <v>0</v>
      </c>
      <c r="Q196" s="222">
        <f>ROUND(E196*P196,5)</f>
        <v>0</v>
      </c>
      <c r="R196" s="222"/>
      <c r="S196" s="222"/>
      <c r="T196" s="223">
        <v>0.94199999999999995</v>
      </c>
      <c r="U196" s="222">
        <f>ROUND(E196*T196,2)</f>
        <v>23.29</v>
      </c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130</v>
      </c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13">
        <v>28</v>
      </c>
      <c r="B197" s="220" t="s">
        <v>313</v>
      </c>
      <c r="C197" s="269" t="s">
        <v>314</v>
      </c>
      <c r="D197" s="222" t="s">
        <v>309</v>
      </c>
      <c r="E197" s="230">
        <v>49.44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21</v>
      </c>
      <c r="M197" s="237">
        <f>G197*(1+L197/100)</f>
        <v>0</v>
      </c>
      <c r="N197" s="222">
        <v>0</v>
      </c>
      <c r="O197" s="222">
        <f>ROUND(E197*N197,5)</f>
        <v>0</v>
      </c>
      <c r="P197" s="222">
        <v>0</v>
      </c>
      <c r="Q197" s="222">
        <f>ROUND(E197*P197,5)</f>
        <v>0</v>
      </c>
      <c r="R197" s="222"/>
      <c r="S197" s="222"/>
      <c r="T197" s="223">
        <v>0.105</v>
      </c>
      <c r="U197" s="222">
        <f>ROUND(E197*T197,2)</f>
        <v>5.19</v>
      </c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130</v>
      </c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13"/>
      <c r="B198" s="220"/>
      <c r="C198" s="270" t="s">
        <v>315</v>
      </c>
      <c r="D198" s="224"/>
      <c r="E198" s="231">
        <v>49.44</v>
      </c>
      <c r="F198" s="237"/>
      <c r="G198" s="237"/>
      <c r="H198" s="237"/>
      <c r="I198" s="237"/>
      <c r="J198" s="237"/>
      <c r="K198" s="237"/>
      <c r="L198" s="237"/>
      <c r="M198" s="237"/>
      <c r="N198" s="222"/>
      <c r="O198" s="222"/>
      <c r="P198" s="222"/>
      <c r="Q198" s="222"/>
      <c r="R198" s="222"/>
      <c r="S198" s="222"/>
      <c r="T198" s="223"/>
      <c r="U198" s="22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132</v>
      </c>
      <c r="AF198" s="212">
        <v>0</v>
      </c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13">
        <v>29</v>
      </c>
      <c r="B199" s="220" t="s">
        <v>316</v>
      </c>
      <c r="C199" s="269" t="s">
        <v>317</v>
      </c>
      <c r="D199" s="222" t="s">
        <v>309</v>
      </c>
      <c r="E199" s="230">
        <v>24.72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22">
        <v>0</v>
      </c>
      <c r="O199" s="222">
        <f>ROUND(E199*N199,5)</f>
        <v>0</v>
      </c>
      <c r="P199" s="222">
        <v>0</v>
      </c>
      <c r="Q199" s="222">
        <f>ROUND(E199*P199,5)</f>
        <v>0</v>
      </c>
      <c r="R199" s="222"/>
      <c r="S199" s="222"/>
      <c r="T199" s="223">
        <v>0.49</v>
      </c>
      <c r="U199" s="222">
        <f>ROUND(E199*T199,2)</f>
        <v>12.11</v>
      </c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130</v>
      </c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13">
        <v>30</v>
      </c>
      <c r="B200" s="220" t="s">
        <v>318</v>
      </c>
      <c r="C200" s="269" t="s">
        <v>319</v>
      </c>
      <c r="D200" s="222" t="s">
        <v>309</v>
      </c>
      <c r="E200" s="230">
        <v>74.16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22">
        <v>0</v>
      </c>
      <c r="O200" s="222">
        <f>ROUND(E200*N200,5)</f>
        <v>0</v>
      </c>
      <c r="P200" s="222">
        <v>0</v>
      </c>
      <c r="Q200" s="222">
        <f>ROUND(E200*P200,5)</f>
        <v>0</v>
      </c>
      <c r="R200" s="222"/>
      <c r="S200" s="222"/>
      <c r="T200" s="223">
        <v>0</v>
      </c>
      <c r="U200" s="222">
        <f>ROUND(E200*T200,2)</f>
        <v>0</v>
      </c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130</v>
      </c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13"/>
      <c r="B201" s="220"/>
      <c r="C201" s="270" t="s">
        <v>320</v>
      </c>
      <c r="D201" s="224"/>
      <c r="E201" s="231">
        <v>74.16</v>
      </c>
      <c r="F201" s="237"/>
      <c r="G201" s="237"/>
      <c r="H201" s="237"/>
      <c r="I201" s="237"/>
      <c r="J201" s="237"/>
      <c r="K201" s="237"/>
      <c r="L201" s="237"/>
      <c r="M201" s="237"/>
      <c r="N201" s="222"/>
      <c r="O201" s="222"/>
      <c r="P201" s="222"/>
      <c r="Q201" s="222"/>
      <c r="R201" s="222"/>
      <c r="S201" s="222"/>
      <c r="T201" s="223"/>
      <c r="U201" s="22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132</v>
      </c>
      <c r="AF201" s="212">
        <v>0</v>
      </c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13">
        <v>31</v>
      </c>
      <c r="B202" s="220" t="s">
        <v>321</v>
      </c>
      <c r="C202" s="269" t="s">
        <v>322</v>
      </c>
      <c r="D202" s="222" t="s">
        <v>309</v>
      </c>
      <c r="E202" s="230">
        <v>24.27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22">
        <v>0</v>
      </c>
      <c r="O202" s="222">
        <f>ROUND(E202*N202,5)</f>
        <v>0</v>
      </c>
      <c r="P202" s="222">
        <v>0</v>
      </c>
      <c r="Q202" s="222">
        <f>ROUND(E202*P202,5)</f>
        <v>0</v>
      </c>
      <c r="R202" s="222"/>
      <c r="S202" s="222"/>
      <c r="T202" s="223">
        <v>0</v>
      </c>
      <c r="U202" s="222">
        <f>ROUND(E202*T202,2)</f>
        <v>0</v>
      </c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130</v>
      </c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>
      <c r="A203" s="214" t="s">
        <v>125</v>
      </c>
      <c r="B203" s="221" t="s">
        <v>76</v>
      </c>
      <c r="C203" s="271" t="s">
        <v>77</v>
      </c>
      <c r="D203" s="225"/>
      <c r="E203" s="232"/>
      <c r="F203" s="238"/>
      <c r="G203" s="238">
        <f>SUMIF(AE204:AE204,"&lt;&gt;NOR",G204:G204)</f>
        <v>0</v>
      </c>
      <c r="H203" s="238"/>
      <c r="I203" s="238">
        <f>SUM(I204:I204)</f>
        <v>0</v>
      </c>
      <c r="J203" s="238"/>
      <c r="K203" s="238">
        <f>SUM(K204:K204)</f>
        <v>0</v>
      </c>
      <c r="L203" s="238"/>
      <c r="M203" s="238">
        <f>SUM(M204:M204)</f>
        <v>0</v>
      </c>
      <c r="N203" s="225"/>
      <c r="O203" s="225">
        <f>SUM(O204:O204)</f>
        <v>0</v>
      </c>
      <c r="P203" s="225"/>
      <c r="Q203" s="225">
        <f>SUM(Q204:Q204)</f>
        <v>0</v>
      </c>
      <c r="R203" s="225"/>
      <c r="S203" s="225"/>
      <c r="T203" s="226"/>
      <c r="U203" s="225">
        <f>SUM(U204:U204)</f>
        <v>21.53</v>
      </c>
      <c r="AE203" t="s">
        <v>126</v>
      </c>
    </row>
    <row r="204" spans="1:60" outlineLevel="1">
      <c r="A204" s="213">
        <v>32</v>
      </c>
      <c r="B204" s="220" t="s">
        <v>323</v>
      </c>
      <c r="C204" s="269" t="s">
        <v>324</v>
      </c>
      <c r="D204" s="222" t="s">
        <v>309</v>
      </c>
      <c r="E204" s="230">
        <v>11.38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21</v>
      </c>
      <c r="M204" s="237">
        <f>G204*(1+L204/100)</f>
        <v>0</v>
      </c>
      <c r="N204" s="222">
        <v>0</v>
      </c>
      <c r="O204" s="222">
        <f>ROUND(E204*N204,5)</f>
        <v>0</v>
      </c>
      <c r="P204" s="222">
        <v>0</v>
      </c>
      <c r="Q204" s="222">
        <f>ROUND(E204*P204,5)</f>
        <v>0</v>
      </c>
      <c r="R204" s="222"/>
      <c r="S204" s="222"/>
      <c r="T204" s="223">
        <v>1.8919999999999999</v>
      </c>
      <c r="U204" s="222">
        <f>ROUND(E204*T204,2)</f>
        <v>21.53</v>
      </c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130</v>
      </c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>
      <c r="A205" s="214" t="s">
        <v>125</v>
      </c>
      <c r="B205" s="221" t="s">
        <v>78</v>
      </c>
      <c r="C205" s="271" t="s">
        <v>79</v>
      </c>
      <c r="D205" s="225"/>
      <c r="E205" s="232"/>
      <c r="F205" s="238"/>
      <c r="G205" s="238">
        <f>SUMIF(AE206:AE212,"&lt;&gt;NOR",G206:G212)</f>
        <v>0</v>
      </c>
      <c r="H205" s="238"/>
      <c r="I205" s="238">
        <f>SUM(I206:I212)</f>
        <v>0</v>
      </c>
      <c r="J205" s="238"/>
      <c r="K205" s="238">
        <f>SUM(K206:K212)</f>
        <v>0</v>
      </c>
      <c r="L205" s="238"/>
      <c r="M205" s="238">
        <f>SUM(M206:M212)</f>
        <v>0</v>
      </c>
      <c r="N205" s="225"/>
      <c r="O205" s="225">
        <f>SUM(O206:O212)</f>
        <v>2.3600000000000001E-3</v>
      </c>
      <c r="P205" s="225"/>
      <c r="Q205" s="225">
        <f>SUM(Q206:Q212)</f>
        <v>0.16400000000000001</v>
      </c>
      <c r="R205" s="225"/>
      <c r="S205" s="225"/>
      <c r="T205" s="226"/>
      <c r="U205" s="225">
        <f>SUM(U206:U212)</f>
        <v>1.6600000000000001</v>
      </c>
      <c r="AE205" t="s">
        <v>126</v>
      </c>
    </row>
    <row r="206" spans="1:60" outlineLevel="1">
      <c r="A206" s="213">
        <v>33</v>
      </c>
      <c r="B206" s="220" t="s">
        <v>325</v>
      </c>
      <c r="C206" s="269" t="s">
        <v>326</v>
      </c>
      <c r="D206" s="222" t="s">
        <v>197</v>
      </c>
      <c r="E206" s="230">
        <v>2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22">
        <v>0</v>
      </c>
      <c r="O206" s="222">
        <f>ROUND(E206*N206,5)</f>
        <v>0</v>
      </c>
      <c r="P206" s="222">
        <v>8.2000000000000003E-2</v>
      </c>
      <c r="Q206" s="222">
        <f>ROUND(E206*P206,5)</f>
        <v>0.16400000000000001</v>
      </c>
      <c r="R206" s="222"/>
      <c r="S206" s="222"/>
      <c r="T206" s="223">
        <v>0.63</v>
      </c>
      <c r="U206" s="222">
        <f>ROUND(E206*T206,2)</f>
        <v>1.26</v>
      </c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130</v>
      </c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13"/>
      <c r="B207" s="220"/>
      <c r="C207" s="270" t="s">
        <v>327</v>
      </c>
      <c r="D207" s="224"/>
      <c r="E207" s="231">
        <v>1</v>
      </c>
      <c r="F207" s="237"/>
      <c r="G207" s="237"/>
      <c r="H207" s="237"/>
      <c r="I207" s="237"/>
      <c r="J207" s="237"/>
      <c r="K207" s="237"/>
      <c r="L207" s="237"/>
      <c r="M207" s="237"/>
      <c r="N207" s="222"/>
      <c r="O207" s="222"/>
      <c r="P207" s="222"/>
      <c r="Q207" s="222"/>
      <c r="R207" s="222"/>
      <c r="S207" s="222"/>
      <c r="T207" s="223"/>
      <c r="U207" s="22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132</v>
      </c>
      <c r="AF207" s="212">
        <v>0</v>
      </c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13"/>
      <c r="B208" s="220"/>
      <c r="C208" s="270" t="s">
        <v>328</v>
      </c>
      <c r="D208" s="224"/>
      <c r="E208" s="231">
        <v>1</v>
      </c>
      <c r="F208" s="237"/>
      <c r="G208" s="237"/>
      <c r="H208" s="237"/>
      <c r="I208" s="237"/>
      <c r="J208" s="237"/>
      <c r="K208" s="237"/>
      <c r="L208" s="237"/>
      <c r="M208" s="237"/>
      <c r="N208" s="222"/>
      <c r="O208" s="222"/>
      <c r="P208" s="222"/>
      <c r="Q208" s="222"/>
      <c r="R208" s="222"/>
      <c r="S208" s="222"/>
      <c r="T208" s="223"/>
      <c r="U208" s="22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132</v>
      </c>
      <c r="AF208" s="212">
        <v>0</v>
      </c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>
      <c r="A209" s="213">
        <v>34</v>
      </c>
      <c r="B209" s="220" t="s">
        <v>329</v>
      </c>
      <c r="C209" s="269" t="s">
        <v>330</v>
      </c>
      <c r="D209" s="222" t="s">
        <v>197</v>
      </c>
      <c r="E209" s="230">
        <v>2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22">
        <v>1.1800000000000001E-3</v>
      </c>
      <c r="O209" s="222">
        <f>ROUND(E209*N209,5)</f>
        <v>2.3600000000000001E-3</v>
      </c>
      <c r="P209" s="222">
        <v>0</v>
      </c>
      <c r="Q209" s="222">
        <f>ROUND(E209*P209,5)</f>
        <v>0</v>
      </c>
      <c r="R209" s="222"/>
      <c r="S209" s="222"/>
      <c r="T209" s="223">
        <v>0.2</v>
      </c>
      <c r="U209" s="222">
        <f>ROUND(E209*T209,2)</f>
        <v>0.4</v>
      </c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130</v>
      </c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13"/>
      <c r="B210" s="220"/>
      <c r="C210" s="270" t="s">
        <v>327</v>
      </c>
      <c r="D210" s="224"/>
      <c r="E210" s="231">
        <v>1</v>
      </c>
      <c r="F210" s="237"/>
      <c r="G210" s="237"/>
      <c r="H210" s="237"/>
      <c r="I210" s="237"/>
      <c r="J210" s="237"/>
      <c r="K210" s="237"/>
      <c r="L210" s="237"/>
      <c r="M210" s="237"/>
      <c r="N210" s="222"/>
      <c r="O210" s="222"/>
      <c r="P210" s="222"/>
      <c r="Q210" s="222"/>
      <c r="R210" s="222"/>
      <c r="S210" s="222"/>
      <c r="T210" s="223"/>
      <c r="U210" s="22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132</v>
      </c>
      <c r="AF210" s="212">
        <v>0</v>
      </c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13"/>
      <c r="B211" s="220"/>
      <c r="C211" s="270" t="s">
        <v>328</v>
      </c>
      <c r="D211" s="224"/>
      <c r="E211" s="231">
        <v>1</v>
      </c>
      <c r="F211" s="237"/>
      <c r="G211" s="237"/>
      <c r="H211" s="237"/>
      <c r="I211" s="237"/>
      <c r="J211" s="237"/>
      <c r="K211" s="237"/>
      <c r="L211" s="237"/>
      <c r="M211" s="237"/>
      <c r="N211" s="222"/>
      <c r="O211" s="222"/>
      <c r="P211" s="222"/>
      <c r="Q211" s="222"/>
      <c r="R211" s="222"/>
      <c r="S211" s="222"/>
      <c r="T211" s="223"/>
      <c r="U211" s="22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132</v>
      </c>
      <c r="AF211" s="212">
        <v>0</v>
      </c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13">
        <v>35</v>
      </c>
      <c r="B212" s="220" t="s">
        <v>331</v>
      </c>
      <c r="C212" s="269" t="s">
        <v>332</v>
      </c>
      <c r="D212" s="222" t="s">
        <v>0</v>
      </c>
      <c r="E212" s="230">
        <v>38.479999999999997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22">
        <v>0</v>
      </c>
      <c r="O212" s="222">
        <f>ROUND(E212*N212,5)</f>
        <v>0</v>
      </c>
      <c r="P212" s="222">
        <v>0</v>
      </c>
      <c r="Q212" s="222">
        <f>ROUND(E212*P212,5)</f>
        <v>0</v>
      </c>
      <c r="R212" s="222"/>
      <c r="S212" s="222"/>
      <c r="T212" s="223">
        <v>0</v>
      </c>
      <c r="U212" s="222">
        <f>ROUND(E212*T212,2)</f>
        <v>0</v>
      </c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130</v>
      </c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>
      <c r="A213" s="214" t="s">
        <v>125</v>
      </c>
      <c r="B213" s="221" t="s">
        <v>80</v>
      </c>
      <c r="C213" s="271" t="s">
        <v>81</v>
      </c>
      <c r="D213" s="225"/>
      <c r="E213" s="232"/>
      <c r="F213" s="238"/>
      <c r="G213" s="238">
        <f>SUMIF(AE214:AE225,"&lt;&gt;NOR",G214:G225)</f>
        <v>0</v>
      </c>
      <c r="H213" s="238"/>
      <c r="I213" s="238">
        <f>SUM(I214:I225)</f>
        <v>0</v>
      </c>
      <c r="J213" s="238"/>
      <c r="K213" s="238">
        <f>SUM(K214:K225)</f>
        <v>0</v>
      </c>
      <c r="L213" s="238"/>
      <c r="M213" s="238">
        <f>SUM(M214:M225)</f>
        <v>0</v>
      </c>
      <c r="N213" s="225"/>
      <c r="O213" s="225">
        <f>SUM(O214:O225)</f>
        <v>8.7249999999999994E-2</v>
      </c>
      <c r="P213" s="225"/>
      <c r="Q213" s="225">
        <f>SUM(Q214:Q225)</f>
        <v>3.17069</v>
      </c>
      <c r="R213" s="225"/>
      <c r="S213" s="225"/>
      <c r="T213" s="226"/>
      <c r="U213" s="225">
        <f>SUM(U214:U225)</f>
        <v>130.81</v>
      </c>
      <c r="AE213" t="s">
        <v>126</v>
      </c>
    </row>
    <row r="214" spans="1:60" ht="22.5" outlineLevel="1">
      <c r="A214" s="213">
        <v>36</v>
      </c>
      <c r="B214" s="220" t="s">
        <v>333</v>
      </c>
      <c r="C214" s="269" t="s">
        <v>334</v>
      </c>
      <c r="D214" s="222" t="s">
        <v>155</v>
      </c>
      <c r="E214" s="230">
        <v>64.8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21</v>
      </c>
      <c r="M214" s="237">
        <f>G214*(1+L214/100)</f>
        <v>0</v>
      </c>
      <c r="N214" s="222">
        <v>7.9000000000000001E-4</v>
      </c>
      <c r="O214" s="222">
        <f>ROUND(E214*N214,5)</f>
        <v>5.1189999999999999E-2</v>
      </c>
      <c r="P214" s="222">
        <v>0</v>
      </c>
      <c r="Q214" s="222">
        <f>ROUND(E214*P214,5)</f>
        <v>0</v>
      </c>
      <c r="R214" s="222"/>
      <c r="S214" s="222"/>
      <c r="T214" s="223">
        <v>1.04959</v>
      </c>
      <c r="U214" s="222">
        <f>ROUND(E214*T214,2)</f>
        <v>68.010000000000005</v>
      </c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156</v>
      </c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13"/>
      <c r="B215" s="220"/>
      <c r="C215" s="275" t="s">
        <v>335</v>
      </c>
      <c r="D215" s="229"/>
      <c r="E215" s="235"/>
      <c r="F215" s="239"/>
      <c r="G215" s="240"/>
      <c r="H215" s="237"/>
      <c r="I215" s="237"/>
      <c r="J215" s="237"/>
      <c r="K215" s="237"/>
      <c r="L215" s="237"/>
      <c r="M215" s="237"/>
      <c r="N215" s="222"/>
      <c r="O215" s="222"/>
      <c r="P215" s="222"/>
      <c r="Q215" s="222"/>
      <c r="R215" s="222"/>
      <c r="S215" s="222"/>
      <c r="T215" s="223"/>
      <c r="U215" s="22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336</v>
      </c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5" t="str">
        <f>C215</f>
        <v>Agregovaná položka obsahuje :</v>
      </c>
      <c r="BB215" s="212"/>
      <c r="BC215" s="212"/>
      <c r="BD215" s="212"/>
      <c r="BE215" s="212"/>
      <c r="BF215" s="212"/>
      <c r="BG215" s="212"/>
      <c r="BH215" s="212"/>
    </row>
    <row r="216" spans="1:60" ht="33.75" outlineLevel="1">
      <c r="A216" s="213"/>
      <c r="B216" s="220"/>
      <c r="C216" s="275" t="s">
        <v>337</v>
      </c>
      <c r="D216" s="229"/>
      <c r="E216" s="235"/>
      <c r="F216" s="239"/>
      <c r="G216" s="240"/>
      <c r="H216" s="237"/>
      <c r="I216" s="237"/>
      <c r="J216" s="237"/>
      <c r="K216" s="237"/>
      <c r="L216" s="237"/>
      <c r="M216" s="237"/>
      <c r="N216" s="222"/>
      <c r="O216" s="222"/>
      <c r="P216" s="222"/>
      <c r="Q216" s="222"/>
      <c r="R216" s="222"/>
      <c r="S216" s="222"/>
      <c r="T216" s="223"/>
      <c r="U216" s="22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336</v>
      </c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5" t="str">
        <f>C216</f>
        <v>vysekání drážky, montáž vodovodního potrubí z PE, vč.montáže izolace ze zkruží, vyvedení potrubí na stěnu, nástěnky, provedení zloušky těsnosti, desinfekce potrubí, zapravení drážky, dodávka hmot, přesun hmot</v>
      </c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13"/>
      <c r="B217" s="220"/>
      <c r="C217" s="270" t="s">
        <v>338</v>
      </c>
      <c r="D217" s="224"/>
      <c r="E217" s="231">
        <v>10.199999999999999</v>
      </c>
      <c r="F217" s="237"/>
      <c r="G217" s="237"/>
      <c r="H217" s="237"/>
      <c r="I217" s="237"/>
      <c r="J217" s="237"/>
      <c r="K217" s="237"/>
      <c r="L217" s="237"/>
      <c r="M217" s="237"/>
      <c r="N217" s="222"/>
      <c r="O217" s="222"/>
      <c r="P217" s="222"/>
      <c r="Q217" s="222"/>
      <c r="R217" s="222"/>
      <c r="S217" s="222"/>
      <c r="T217" s="223"/>
      <c r="U217" s="22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132</v>
      </c>
      <c r="AF217" s="212">
        <v>0</v>
      </c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13"/>
      <c r="B218" s="220"/>
      <c r="C218" s="270" t="s">
        <v>339</v>
      </c>
      <c r="D218" s="224"/>
      <c r="E218" s="231">
        <v>27.8</v>
      </c>
      <c r="F218" s="237"/>
      <c r="G218" s="237"/>
      <c r="H218" s="237"/>
      <c r="I218" s="237"/>
      <c r="J218" s="237"/>
      <c r="K218" s="237"/>
      <c r="L218" s="237"/>
      <c r="M218" s="237"/>
      <c r="N218" s="222"/>
      <c r="O218" s="222"/>
      <c r="P218" s="222"/>
      <c r="Q218" s="222"/>
      <c r="R218" s="222"/>
      <c r="S218" s="222"/>
      <c r="T218" s="223"/>
      <c r="U218" s="22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132</v>
      </c>
      <c r="AF218" s="212">
        <v>0</v>
      </c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13"/>
      <c r="B219" s="220"/>
      <c r="C219" s="270" t="s">
        <v>340</v>
      </c>
      <c r="D219" s="224"/>
      <c r="E219" s="231">
        <v>26.8</v>
      </c>
      <c r="F219" s="237"/>
      <c r="G219" s="237"/>
      <c r="H219" s="237"/>
      <c r="I219" s="237"/>
      <c r="J219" s="237"/>
      <c r="K219" s="237"/>
      <c r="L219" s="237"/>
      <c r="M219" s="237"/>
      <c r="N219" s="222"/>
      <c r="O219" s="222"/>
      <c r="P219" s="222"/>
      <c r="Q219" s="222"/>
      <c r="R219" s="222"/>
      <c r="S219" s="222"/>
      <c r="T219" s="223"/>
      <c r="U219" s="22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132</v>
      </c>
      <c r="AF219" s="212">
        <v>0</v>
      </c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2.5" outlineLevel="1">
      <c r="A220" s="213">
        <v>37</v>
      </c>
      <c r="B220" s="220" t="s">
        <v>341</v>
      </c>
      <c r="C220" s="269" t="s">
        <v>342</v>
      </c>
      <c r="D220" s="222" t="s">
        <v>155</v>
      </c>
      <c r="E220" s="230">
        <v>73.599999999999994</v>
      </c>
      <c r="F220" s="236"/>
      <c r="G220" s="237">
        <f>ROUND(E220*F220,2)</f>
        <v>0</v>
      </c>
      <c r="H220" s="236"/>
      <c r="I220" s="237">
        <f>ROUND(E220*H220,2)</f>
        <v>0</v>
      </c>
      <c r="J220" s="236"/>
      <c r="K220" s="237">
        <f>ROUND(E220*J220,2)</f>
        <v>0</v>
      </c>
      <c r="L220" s="237">
        <v>21</v>
      </c>
      <c r="M220" s="237">
        <f>G220*(1+L220/100)</f>
        <v>0</v>
      </c>
      <c r="N220" s="222">
        <v>4.8999999999999998E-4</v>
      </c>
      <c r="O220" s="222">
        <f>ROUND(E220*N220,5)</f>
        <v>3.6060000000000002E-2</v>
      </c>
      <c r="P220" s="222">
        <v>4.308E-2</v>
      </c>
      <c r="Q220" s="222">
        <f>ROUND(E220*P220,5)</f>
        <v>3.17069</v>
      </c>
      <c r="R220" s="222"/>
      <c r="S220" s="222"/>
      <c r="T220" s="223">
        <v>0.85326999999999997</v>
      </c>
      <c r="U220" s="222">
        <f>ROUND(E220*T220,2)</f>
        <v>62.8</v>
      </c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156</v>
      </c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13"/>
      <c r="B221" s="220"/>
      <c r="C221" s="275" t="s">
        <v>343</v>
      </c>
      <c r="D221" s="229"/>
      <c r="E221" s="235"/>
      <c r="F221" s="239"/>
      <c r="G221" s="240"/>
      <c r="H221" s="237"/>
      <c r="I221" s="237"/>
      <c r="J221" s="237"/>
      <c r="K221" s="237"/>
      <c r="L221" s="237"/>
      <c r="M221" s="237"/>
      <c r="N221" s="222"/>
      <c r="O221" s="222"/>
      <c r="P221" s="222"/>
      <c r="Q221" s="222"/>
      <c r="R221" s="222"/>
      <c r="S221" s="222"/>
      <c r="T221" s="223"/>
      <c r="U221" s="22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336</v>
      </c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5" t="str">
        <f>C221</f>
        <v>Agregovaná položka obsahuje:</v>
      </c>
      <c r="BB221" s="212"/>
      <c r="BC221" s="212"/>
      <c r="BD221" s="212"/>
      <c r="BE221" s="212"/>
      <c r="BF221" s="212"/>
      <c r="BG221" s="212"/>
      <c r="BH221" s="212"/>
    </row>
    <row r="222" spans="1:60" ht="22.5" outlineLevel="1">
      <c r="A222" s="213"/>
      <c r="B222" s="220"/>
      <c r="C222" s="275" t="s">
        <v>344</v>
      </c>
      <c r="D222" s="229"/>
      <c r="E222" s="235"/>
      <c r="F222" s="239"/>
      <c r="G222" s="240"/>
      <c r="H222" s="237"/>
      <c r="I222" s="237"/>
      <c r="J222" s="237"/>
      <c r="K222" s="237"/>
      <c r="L222" s="237"/>
      <c r="M222" s="237"/>
      <c r="N222" s="222"/>
      <c r="O222" s="222"/>
      <c r="P222" s="222"/>
      <c r="Q222" s="222"/>
      <c r="R222" s="222"/>
      <c r="S222" s="222"/>
      <c r="T222" s="223"/>
      <c r="U222" s="22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336</v>
      </c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5" t="str">
        <f>C222</f>
        <v>vysekání potrubí ze zdi, přesun suti, vnitrostaveništní dopravu suti, přesun hmot na skládku, poplatek za skládku suti</v>
      </c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13"/>
      <c r="B223" s="220"/>
      <c r="C223" s="270" t="s">
        <v>345</v>
      </c>
      <c r="D223" s="224"/>
      <c r="E223" s="231">
        <v>18</v>
      </c>
      <c r="F223" s="237"/>
      <c r="G223" s="237"/>
      <c r="H223" s="237"/>
      <c r="I223" s="237"/>
      <c r="J223" s="237"/>
      <c r="K223" s="237"/>
      <c r="L223" s="237"/>
      <c r="M223" s="237"/>
      <c r="N223" s="222"/>
      <c r="O223" s="222"/>
      <c r="P223" s="222"/>
      <c r="Q223" s="222"/>
      <c r="R223" s="222"/>
      <c r="S223" s="222"/>
      <c r="T223" s="223"/>
      <c r="U223" s="22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132</v>
      </c>
      <c r="AF223" s="212">
        <v>0</v>
      </c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13"/>
      <c r="B224" s="220"/>
      <c r="C224" s="270" t="s">
        <v>339</v>
      </c>
      <c r="D224" s="224"/>
      <c r="E224" s="231">
        <v>27.8</v>
      </c>
      <c r="F224" s="237"/>
      <c r="G224" s="237"/>
      <c r="H224" s="237"/>
      <c r="I224" s="237"/>
      <c r="J224" s="237"/>
      <c r="K224" s="237"/>
      <c r="L224" s="237"/>
      <c r="M224" s="237"/>
      <c r="N224" s="222"/>
      <c r="O224" s="222"/>
      <c r="P224" s="222"/>
      <c r="Q224" s="222"/>
      <c r="R224" s="222"/>
      <c r="S224" s="222"/>
      <c r="T224" s="223"/>
      <c r="U224" s="22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132</v>
      </c>
      <c r="AF224" s="212">
        <v>0</v>
      </c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13"/>
      <c r="B225" s="220"/>
      <c r="C225" s="270" t="s">
        <v>346</v>
      </c>
      <c r="D225" s="224"/>
      <c r="E225" s="231">
        <v>27.8</v>
      </c>
      <c r="F225" s="237"/>
      <c r="G225" s="237"/>
      <c r="H225" s="237"/>
      <c r="I225" s="237"/>
      <c r="J225" s="237"/>
      <c r="K225" s="237"/>
      <c r="L225" s="237"/>
      <c r="M225" s="237"/>
      <c r="N225" s="222"/>
      <c r="O225" s="222"/>
      <c r="P225" s="222"/>
      <c r="Q225" s="222"/>
      <c r="R225" s="222"/>
      <c r="S225" s="222"/>
      <c r="T225" s="223"/>
      <c r="U225" s="22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132</v>
      </c>
      <c r="AF225" s="212">
        <v>0</v>
      </c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>
      <c r="A226" s="214" t="s">
        <v>125</v>
      </c>
      <c r="B226" s="221" t="s">
        <v>82</v>
      </c>
      <c r="C226" s="271" t="s">
        <v>83</v>
      </c>
      <c r="D226" s="225"/>
      <c r="E226" s="232"/>
      <c r="F226" s="238"/>
      <c r="G226" s="238">
        <f>SUMIF(AE227:AE268,"&lt;&gt;NOR",G227:G268)</f>
        <v>0</v>
      </c>
      <c r="H226" s="238"/>
      <c r="I226" s="238">
        <f>SUM(I227:I268)</f>
        <v>0</v>
      </c>
      <c r="J226" s="238"/>
      <c r="K226" s="238">
        <f>SUM(K227:K268)</f>
        <v>0</v>
      </c>
      <c r="L226" s="238"/>
      <c r="M226" s="238">
        <f>SUM(M227:M268)</f>
        <v>0</v>
      </c>
      <c r="N226" s="225"/>
      <c r="O226" s="225">
        <f>SUM(O227:O268)</f>
        <v>0.45909999999999995</v>
      </c>
      <c r="P226" s="225"/>
      <c r="Q226" s="225">
        <f>SUM(Q227:Q268)</f>
        <v>0.45711999999999997</v>
      </c>
      <c r="R226" s="225"/>
      <c r="S226" s="225"/>
      <c r="T226" s="226"/>
      <c r="U226" s="225">
        <f>SUM(U227:U268)</f>
        <v>52.95000000000001</v>
      </c>
      <c r="AE226" t="s">
        <v>126</v>
      </c>
    </row>
    <row r="227" spans="1:60" outlineLevel="1">
      <c r="A227" s="213">
        <v>38</v>
      </c>
      <c r="B227" s="220" t="s">
        <v>347</v>
      </c>
      <c r="C227" s="269" t="s">
        <v>348</v>
      </c>
      <c r="D227" s="222" t="s">
        <v>349</v>
      </c>
      <c r="E227" s="230">
        <v>7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22">
        <v>0</v>
      </c>
      <c r="O227" s="222">
        <f>ROUND(E227*N227,5)</f>
        <v>0</v>
      </c>
      <c r="P227" s="222">
        <v>1.72E-2</v>
      </c>
      <c r="Q227" s="222">
        <f>ROUND(E227*P227,5)</f>
        <v>0.12039999999999999</v>
      </c>
      <c r="R227" s="222"/>
      <c r="S227" s="222"/>
      <c r="T227" s="223">
        <v>0.40300000000000002</v>
      </c>
      <c r="U227" s="222">
        <f>ROUND(E227*T227,2)</f>
        <v>2.82</v>
      </c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130</v>
      </c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13"/>
      <c r="B228" s="220"/>
      <c r="C228" s="270" t="s">
        <v>350</v>
      </c>
      <c r="D228" s="224"/>
      <c r="E228" s="231">
        <v>4</v>
      </c>
      <c r="F228" s="237"/>
      <c r="G228" s="237"/>
      <c r="H228" s="237"/>
      <c r="I228" s="237"/>
      <c r="J228" s="237"/>
      <c r="K228" s="237"/>
      <c r="L228" s="237"/>
      <c r="M228" s="237"/>
      <c r="N228" s="222"/>
      <c r="O228" s="222"/>
      <c r="P228" s="222"/>
      <c r="Q228" s="222"/>
      <c r="R228" s="222"/>
      <c r="S228" s="222"/>
      <c r="T228" s="223"/>
      <c r="U228" s="22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132</v>
      </c>
      <c r="AF228" s="212">
        <v>0</v>
      </c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13"/>
      <c r="B229" s="220"/>
      <c r="C229" s="270" t="s">
        <v>253</v>
      </c>
      <c r="D229" s="224"/>
      <c r="E229" s="231">
        <v>3</v>
      </c>
      <c r="F229" s="237"/>
      <c r="G229" s="237"/>
      <c r="H229" s="237"/>
      <c r="I229" s="237"/>
      <c r="J229" s="237"/>
      <c r="K229" s="237"/>
      <c r="L229" s="237"/>
      <c r="M229" s="237"/>
      <c r="N229" s="222"/>
      <c r="O229" s="222"/>
      <c r="P229" s="222"/>
      <c r="Q229" s="222"/>
      <c r="R229" s="222"/>
      <c r="S229" s="222"/>
      <c r="T229" s="223"/>
      <c r="U229" s="22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132</v>
      </c>
      <c r="AF229" s="212">
        <v>0</v>
      </c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13">
        <v>39</v>
      </c>
      <c r="B230" s="220" t="s">
        <v>351</v>
      </c>
      <c r="C230" s="269" t="s">
        <v>352</v>
      </c>
      <c r="D230" s="222" t="s">
        <v>349</v>
      </c>
      <c r="E230" s="230">
        <v>8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21</v>
      </c>
      <c r="M230" s="237">
        <f>G230*(1+L230/100)</f>
        <v>0</v>
      </c>
      <c r="N230" s="222">
        <v>0</v>
      </c>
      <c r="O230" s="222">
        <f>ROUND(E230*N230,5)</f>
        <v>0</v>
      </c>
      <c r="P230" s="222">
        <v>1.9460000000000002E-2</v>
      </c>
      <c r="Q230" s="222">
        <f>ROUND(E230*P230,5)</f>
        <v>0.15568000000000001</v>
      </c>
      <c r="R230" s="222"/>
      <c r="S230" s="222"/>
      <c r="T230" s="223">
        <v>0.38200000000000001</v>
      </c>
      <c r="U230" s="222">
        <f>ROUND(E230*T230,2)</f>
        <v>3.06</v>
      </c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 t="s">
        <v>130</v>
      </c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13"/>
      <c r="B231" s="220"/>
      <c r="C231" s="270" t="s">
        <v>353</v>
      </c>
      <c r="D231" s="224"/>
      <c r="E231" s="231">
        <v>2</v>
      </c>
      <c r="F231" s="237"/>
      <c r="G231" s="237"/>
      <c r="H231" s="237"/>
      <c r="I231" s="237"/>
      <c r="J231" s="237"/>
      <c r="K231" s="237"/>
      <c r="L231" s="237"/>
      <c r="M231" s="237"/>
      <c r="N231" s="222"/>
      <c r="O231" s="222"/>
      <c r="P231" s="222"/>
      <c r="Q231" s="222"/>
      <c r="R231" s="222"/>
      <c r="S231" s="222"/>
      <c r="T231" s="223"/>
      <c r="U231" s="22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132</v>
      </c>
      <c r="AF231" s="212">
        <v>0</v>
      </c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13"/>
      <c r="B232" s="220"/>
      <c r="C232" s="270" t="s">
        <v>354</v>
      </c>
      <c r="D232" s="224"/>
      <c r="E232" s="231">
        <v>3</v>
      </c>
      <c r="F232" s="237"/>
      <c r="G232" s="237"/>
      <c r="H232" s="237"/>
      <c r="I232" s="237"/>
      <c r="J232" s="237"/>
      <c r="K232" s="237"/>
      <c r="L232" s="237"/>
      <c r="M232" s="237"/>
      <c r="N232" s="222"/>
      <c r="O232" s="222"/>
      <c r="P232" s="222"/>
      <c r="Q232" s="222"/>
      <c r="R232" s="222"/>
      <c r="S232" s="222"/>
      <c r="T232" s="223"/>
      <c r="U232" s="22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132</v>
      </c>
      <c r="AF232" s="212">
        <v>0</v>
      </c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13"/>
      <c r="B233" s="220"/>
      <c r="C233" s="270" t="s">
        <v>253</v>
      </c>
      <c r="D233" s="224"/>
      <c r="E233" s="231">
        <v>3</v>
      </c>
      <c r="F233" s="237"/>
      <c r="G233" s="237"/>
      <c r="H233" s="237"/>
      <c r="I233" s="237"/>
      <c r="J233" s="237"/>
      <c r="K233" s="237"/>
      <c r="L233" s="237"/>
      <c r="M233" s="237"/>
      <c r="N233" s="222"/>
      <c r="O233" s="222"/>
      <c r="P233" s="222"/>
      <c r="Q233" s="222"/>
      <c r="R233" s="222"/>
      <c r="S233" s="222"/>
      <c r="T233" s="223"/>
      <c r="U233" s="22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 t="s">
        <v>132</v>
      </c>
      <c r="AF233" s="212">
        <v>0</v>
      </c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13">
        <v>40</v>
      </c>
      <c r="B234" s="220" t="s">
        <v>355</v>
      </c>
      <c r="C234" s="269" t="s">
        <v>356</v>
      </c>
      <c r="D234" s="222" t="s">
        <v>349</v>
      </c>
      <c r="E234" s="230">
        <v>8</v>
      </c>
      <c r="F234" s="236"/>
      <c r="G234" s="237">
        <f>ROUND(E234*F234,2)</f>
        <v>0</v>
      </c>
      <c r="H234" s="236"/>
      <c r="I234" s="237">
        <f>ROUND(E234*H234,2)</f>
        <v>0</v>
      </c>
      <c r="J234" s="236"/>
      <c r="K234" s="237">
        <f>ROUND(E234*J234,2)</f>
        <v>0</v>
      </c>
      <c r="L234" s="237">
        <v>21</v>
      </c>
      <c r="M234" s="237">
        <f>G234*(1+L234/100)</f>
        <v>0</v>
      </c>
      <c r="N234" s="222">
        <v>0</v>
      </c>
      <c r="O234" s="222">
        <f>ROUND(E234*N234,5)</f>
        <v>0</v>
      </c>
      <c r="P234" s="222">
        <v>1.56E-3</v>
      </c>
      <c r="Q234" s="222">
        <f>ROUND(E234*P234,5)</f>
        <v>1.248E-2</v>
      </c>
      <c r="R234" s="222"/>
      <c r="S234" s="222"/>
      <c r="T234" s="223">
        <v>0.217</v>
      </c>
      <c r="U234" s="222">
        <f>ROUND(E234*T234,2)</f>
        <v>1.74</v>
      </c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 t="s">
        <v>130</v>
      </c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13">
        <v>41</v>
      </c>
      <c r="B235" s="220" t="s">
        <v>357</v>
      </c>
      <c r="C235" s="269" t="s">
        <v>358</v>
      </c>
      <c r="D235" s="222" t="s">
        <v>197</v>
      </c>
      <c r="E235" s="230">
        <v>4</v>
      </c>
      <c r="F235" s="236"/>
      <c r="G235" s="237">
        <f>ROUND(E235*F235,2)</f>
        <v>0</v>
      </c>
      <c r="H235" s="236"/>
      <c r="I235" s="237">
        <f>ROUND(E235*H235,2)</f>
        <v>0</v>
      </c>
      <c r="J235" s="236"/>
      <c r="K235" s="237">
        <f>ROUND(E235*J235,2)</f>
        <v>0</v>
      </c>
      <c r="L235" s="237">
        <v>21</v>
      </c>
      <c r="M235" s="237">
        <f>G235*(1+L235/100)</f>
        <v>0</v>
      </c>
      <c r="N235" s="222">
        <v>0</v>
      </c>
      <c r="O235" s="222">
        <f>ROUND(E235*N235,5)</f>
        <v>0</v>
      </c>
      <c r="P235" s="222">
        <v>2.2499999999999998E-3</v>
      </c>
      <c r="Q235" s="222">
        <f>ROUND(E235*P235,5)</f>
        <v>8.9999999999999993E-3</v>
      </c>
      <c r="R235" s="222"/>
      <c r="S235" s="222"/>
      <c r="T235" s="223">
        <v>0.40699999999999997</v>
      </c>
      <c r="U235" s="222">
        <f>ROUND(E235*T235,2)</f>
        <v>1.63</v>
      </c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130</v>
      </c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13">
        <v>42</v>
      </c>
      <c r="B236" s="220" t="s">
        <v>359</v>
      </c>
      <c r="C236" s="269" t="s">
        <v>360</v>
      </c>
      <c r="D236" s="222" t="s">
        <v>197</v>
      </c>
      <c r="E236" s="230">
        <v>4</v>
      </c>
      <c r="F236" s="236"/>
      <c r="G236" s="237">
        <f>ROUND(E236*F236,2)</f>
        <v>0</v>
      </c>
      <c r="H236" s="236"/>
      <c r="I236" s="237">
        <f>ROUND(E236*H236,2)</f>
        <v>0</v>
      </c>
      <c r="J236" s="236"/>
      <c r="K236" s="237">
        <f>ROUND(E236*J236,2)</f>
        <v>0</v>
      </c>
      <c r="L236" s="237">
        <v>21</v>
      </c>
      <c r="M236" s="237">
        <f>G236*(1+L236/100)</f>
        <v>0</v>
      </c>
      <c r="N236" s="222">
        <v>0</v>
      </c>
      <c r="O236" s="222">
        <f>ROUND(E236*N236,5)</f>
        <v>0</v>
      </c>
      <c r="P236" s="222">
        <v>5.1999999999999995E-4</v>
      </c>
      <c r="Q236" s="222">
        <f>ROUND(E236*P236,5)</f>
        <v>2.0799999999999998E-3</v>
      </c>
      <c r="R236" s="222"/>
      <c r="S236" s="222"/>
      <c r="T236" s="223">
        <v>2.1000000000000001E-2</v>
      </c>
      <c r="U236" s="222">
        <f>ROUND(E236*T236,2)</f>
        <v>0.08</v>
      </c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 t="s">
        <v>130</v>
      </c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13">
        <v>43</v>
      </c>
      <c r="B237" s="220" t="s">
        <v>361</v>
      </c>
      <c r="C237" s="269" t="s">
        <v>362</v>
      </c>
      <c r="D237" s="222" t="s">
        <v>197</v>
      </c>
      <c r="E237" s="230">
        <v>8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21</v>
      </c>
      <c r="M237" s="237">
        <f>G237*(1+L237/100)</f>
        <v>0</v>
      </c>
      <c r="N237" s="222">
        <v>0</v>
      </c>
      <c r="O237" s="222">
        <f>ROUND(E237*N237,5)</f>
        <v>0</v>
      </c>
      <c r="P237" s="222">
        <v>8.4999999999999995E-4</v>
      </c>
      <c r="Q237" s="222">
        <f>ROUND(E237*P237,5)</f>
        <v>6.7999999999999996E-3</v>
      </c>
      <c r="R237" s="222"/>
      <c r="S237" s="222"/>
      <c r="T237" s="223">
        <v>3.7999999999999999E-2</v>
      </c>
      <c r="U237" s="222">
        <f>ROUND(E237*T237,2)</f>
        <v>0.3</v>
      </c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 t="s">
        <v>130</v>
      </c>
      <c r="AF237" s="212"/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13">
        <v>44</v>
      </c>
      <c r="B238" s="220" t="s">
        <v>363</v>
      </c>
      <c r="C238" s="269" t="s">
        <v>364</v>
      </c>
      <c r="D238" s="222" t="s">
        <v>349</v>
      </c>
      <c r="E238" s="230">
        <v>1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21</v>
      </c>
      <c r="M238" s="237">
        <f>G238*(1+L238/100)</f>
        <v>0</v>
      </c>
      <c r="N238" s="222">
        <v>0</v>
      </c>
      <c r="O238" s="222">
        <f>ROUND(E238*N238,5)</f>
        <v>0</v>
      </c>
      <c r="P238" s="222">
        <v>3.4700000000000002E-2</v>
      </c>
      <c r="Q238" s="222">
        <f>ROUND(E238*P238,5)</f>
        <v>3.4700000000000002E-2</v>
      </c>
      <c r="R238" s="222"/>
      <c r="S238" s="222"/>
      <c r="T238" s="223">
        <v>0.56899999999999995</v>
      </c>
      <c r="U238" s="222">
        <f>ROUND(E238*T238,2)</f>
        <v>0.56999999999999995</v>
      </c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 t="s">
        <v>130</v>
      </c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13">
        <v>45</v>
      </c>
      <c r="B239" s="220" t="s">
        <v>365</v>
      </c>
      <c r="C239" s="269" t="s">
        <v>366</v>
      </c>
      <c r="D239" s="222" t="s">
        <v>349</v>
      </c>
      <c r="E239" s="230">
        <v>6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22">
        <v>0</v>
      </c>
      <c r="O239" s="222">
        <f>ROUND(E239*N239,5)</f>
        <v>0</v>
      </c>
      <c r="P239" s="222">
        <v>1.933E-2</v>
      </c>
      <c r="Q239" s="222">
        <f>ROUND(E239*P239,5)</f>
        <v>0.11598</v>
      </c>
      <c r="R239" s="222"/>
      <c r="S239" s="222"/>
      <c r="T239" s="223">
        <v>0.59</v>
      </c>
      <c r="U239" s="222">
        <f>ROUND(E239*T239,2)</f>
        <v>3.54</v>
      </c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130</v>
      </c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13"/>
      <c r="B240" s="220"/>
      <c r="C240" s="270" t="s">
        <v>354</v>
      </c>
      <c r="D240" s="224"/>
      <c r="E240" s="231">
        <v>3</v>
      </c>
      <c r="F240" s="237"/>
      <c r="G240" s="237"/>
      <c r="H240" s="237"/>
      <c r="I240" s="237"/>
      <c r="J240" s="237"/>
      <c r="K240" s="237"/>
      <c r="L240" s="237"/>
      <c r="M240" s="237"/>
      <c r="N240" s="222"/>
      <c r="O240" s="222"/>
      <c r="P240" s="222"/>
      <c r="Q240" s="222"/>
      <c r="R240" s="222"/>
      <c r="S240" s="222"/>
      <c r="T240" s="223"/>
      <c r="U240" s="22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132</v>
      </c>
      <c r="AF240" s="212">
        <v>0</v>
      </c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13"/>
      <c r="B241" s="220"/>
      <c r="C241" s="270" t="s">
        <v>253</v>
      </c>
      <c r="D241" s="224"/>
      <c r="E241" s="231">
        <v>3</v>
      </c>
      <c r="F241" s="237"/>
      <c r="G241" s="237"/>
      <c r="H241" s="237"/>
      <c r="I241" s="237"/>
      <c r="J241" s="237"/>
      <c r="K241" s="237"/>
      <c r="L241" s="237"/>
      <c r="M241" s="237"/>
      <c r="N241" s="222"/>
      <c r="O241" s="222"/>
      <c r="P241" s="222"/>
      <c r="Q241" s="222"/>
      <c r="R241" s="222"/>
      <c r="S241" s="222"/>
      <c r="T241" s="223"/>
      <c r="U241" s="22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 t="s">
        <v>132</v>
      </c>
      <c r="AF241" s="212">
        <v>0</v>
      </c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13">
        <v>46</v>
      </c>
      <c r="B242" s="220" t="s">
        <v>367</v>
      </c>
      <c r="C242" s="269" t="s">
        <v>368</v>
      </c>
      <c r="D242" s="222" t="s">
        <v>309</v>
      </c>
      <c r="E242" s="230">
        <v>0.46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22">
        <v>0</v>
      </c>
      <c r="O242" s="222">
        <f>ROUND(E242*N242,5)</f>
        <v>0</v>
      </c>
      <c r="P242" s="222">
        <v>0</v>
      </c>
      <c r="Q242" s="222">
        <f>ROUND(E242*P242,5)</f>
        <v>0</v>
      </c>
      <c r="R242" s="222"/>
      <c r="S242" s="222"/>
      <c r="T242" s="223">
        <v>3.97</v>
      </c>
      <c r="U242" s="222">
        <f>ROUND(E242*T242,2)</f>
        <v>1.83</v>
      </c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 t="s">
        <v>130</v>
      </c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13">
        <v>47</v>
      </c>
      <c r="B243" s="220" t="s">
        <v>369</v>
      </c>
      <c r="C243" s="269" t="s">
        <v>370</v>
      </c>
      <c r="D243" s="222" t="s">
        <v>197</v>
      </c>
      <c r="E243" s="230">
        <v>4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21</v>
      </c>
      <c r="M243" s="237">
        <f>G243*(1+L243/100)</f>
        <v>0</v>
      </c>
      <c r="N243" s="222">
        <v>0</v>
      </c>
      <c r="O243" s="222">
        <f>ROUND(E243*N243,5)</f>
        <v>0</v>
      </c>
      <c r="P243" s="222">
        <v>0</v>
      </c>
      <c r="Q243" s="222">
        <f>ROUND(E243*P243,5)</f>
        <v>0</v>
      </c>
      <c r="R243" s="222"/>
      <c r="S243" s="222"/>
      <c r="T243" s="223">
        <v>0.37</v>
      </c>
      <c r="U243" s="222">
        <f>ROUND(E243*T243,2)</f>
        <v>1.48</v>
      </c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130</v>
      </c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13"/>
      <c r="B244" s="220"/>
      <c r="C244" s="270" t="s">
        <v>303</v>
      </c>
      <c r="D244" s="224"/>
      <c r="E244" s="231">
        <v>3</v>
      </c>
      <c r="F244" s="237"/>
      <c r="G244" s="237"/>
      <c r="H244" s="237"/>
      <c r="I244" s="237"/>
      <c r="J244" s="237"/>
      <c r="K244" s="237"/>
      <c r="L244" s="237"/>
      <c r="M244" s="237"/>
      <c r="N244" s="222"/>
      <c r="O244" s="222"/>
      <c r="P244" s="222"/>
      <c r="Q244" s="222"/>
      <c r="R244" s="222"/>
      <c r="S244" s="222"/>
      <c r="T244" s="223"/>
      <c r="U244" s="22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132</v>
      </c>
      <c r="AF244" s="212">
        <v>0</v>
      </c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13"/>
      <c r="B245" s="220"/>
      <c r="C245" s="270" t="s">
        <v>304</v>
      </c>
      <c r="D245" s="224"/>
      <c r="E245" s="231">
        <v>1</v>
      </c>
      <c r="F245" s="237"/>
      <c r="G245" s="237"/>
      <c r="H245" s="237"/>
      <c r="I245" s="237"/>
      <c r="J245" s="237"/>
      <c r="K245" s="237"/>
      <c r="L245" s="237"/>
      <c r="M245" s="237"/>
      <c r="N245" s="222"/>
      <c r="O245" s="222"/>
      <c r="P245" s="222"/>
      <c r="Q245" s="222"/>
      <c r="R245" s="222"/>
      <c r="S245" s="222"/>
      <c r="T245" s="223"/>
      <c r="U245" s="22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 t="s">
        <v>132</v>
      </c>
      <c r="AF245" s="212">
        <v>0</v>
      </c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13">
        <v>48</v>
      </c>
      <c r="B246" s="220" t="s">
        <v>371</v>
      </c>
      <c r="C246" s="269" t="s">
        <v>372</v>
      </c>
      <c r="D246" s="222" t="s">
        <v>197</v>
      </c>
      <c r="E246" s="230">
        <v>4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22">
        <v>0</v>
      </c>
      <c r="O246" s="222">
        <f>ROUND(E246*N246,5)</f>
        <v>0</v>
      </c>
      <c r="P246" s="222">
        <v>0</v>
      </c>
      <c r="Q246" s="222">
        <f>ROUND(E246*P246,5)</f>
        <v>0</v>
      </c>
      <c r="R246" s="222"/>
      <c r="S246" s="222"/>
      <c r="T246" s="223">
        <v>0</v>
      </c>
      <c r="U246" s="222">
        <f>ROUND(E246*T246,2)</f>
        <v>0</v>
      </c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 t="s">
        <v>223</v>
      </c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13">
        <v>49</v>
      </c>
      <c r="B247" s="220" t="s">
        <v>373</v>
      </c>
      <c r="C247" s="269" t="s">
        <v>374</v>
      </c>
      <c r="D247" s="222" t="s">
        <v>349</v>
      </c>
      <c r="E247" s="230">
        <v>8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22">
        <v>1.201E-2</v>
      </c>
      <c r="O247" s="222">
        <f>ROUND(E247*N247,5)</f>
        <v>9.6079999999999999E-2</v>
      </c>
      <c r="P247" s="222">
        <v>0</v>
      </c>
      <c r="Q247" s="222">
        <f>ROUND(E247*P247,5)</f>
        <v>0</v>
      </c>
      <c r="R247" s="222"/>
      <c r="S247" s="222"/>
      <c r="T247" s="223">
        <v>1.1890000000000001</v>
      </c>
      <c r="U247" s="222">
        <f>ROUND(E247*T247,2)</f>
        <v>9.51</v>
      </c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130</v>
      </c>
      <c r="AF247" s="212"/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13"/>
      <c r="B248" s="220"/>
      <c r="C248" s="270" t="s">
        <v>353</v>
      </c>
      <c r="D248" s="224"/>
      <c r="E248" s="231">
        <v>2</v>
      </c>
      <c r="F248" s="237"/>
      <c r="G248" s="237"/>
      <c r="H248" s="237"/>
      <c r="I248" s="237"/>
      <c r="J248" s="237"/>
      <c r="K248" s="237"/>
      <c r="L248" s="237"/>
      <c r="M248" s="237"/>
      <c r="N248" s="222"/>
      <c r="O248" s="222"/>
      <c r="P248" s="222"/>
      <c r="Q248" s="222"/>
      <c r="R248" s="222"/>
      <c r="S248" s="222"/>
      <c r="T248" s="223"/>
      <c r="U248" s="222"/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132</v>
      </c>
      <c r="AF248" s="212">
        <v>0</v>
      </c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13"/>
      <c r="B249" s="220"/>
      <c r="C249" s="270" t="s">
        <v>354</v>
      </c>
      <c r="D249" s="224"/>
      <c r="E249" s="231">
        <v>3</v>
      </c>
      <c r="F249" s="237"/>
      <c r="G249" s="237"/>
      <c r="H249" s="237"/>
      <c r="I249" s="237"/>
      <c r="J249" s="237"/>
      <c r="K249" s="237"/>
      <c r="L249" s="237"/>
      <c r="M249" s="237"/>
      <c r="N249" s="222"/>
      <c r="O249" s="222"/>
      <c r="P249" s="222"/>
      <c r="Q249" s="222"/>
      <c r="R249" s="222"/>
      <c r="S249" s="222"/>
      <c r="T249" s="223"/>
      <c r="U249" s="22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 t="s">
        <v>132</v>
      </c>
      <c r="AF249" s="212">
        <v>0</v>
      </c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13"/>
      <c r="B250" s="220"/>
      <c r="C250" s="270" t="s">
        <v>253</v>
      </c>
      <c r="D250" s="224"/>
      <c r="E250" s="231">
        <v>3</v>
      </c>
      <c r="F250" s="237"/>
      <c r="G250" s="237"/>
      <c r="H250" s="237"/>
      <c r="I250" s="237"/>
      <c r="J250" s="237"/>
      <c r="K250" s="237"/>
      <c r="L250" s="237"/>
      <c r="M250" s="237"/>
      <c r="N250" s="222"/>
      <c r="O250" s="222"/>
      <c r="P250" s="222"/>
      <c r="Q250" s="222"/>
      <c r="R250" s="222"/>
      <c r="S250" s="222"/>
      <c r="T250" s="223"/>
      <c r="U250" s="22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 t="s">
        <v>132</v>
      </c>
      <c r="AF250" s="212">
        <v>0</v>
      </c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13">
        <v>50</v>
      </c>
      <c r="B251" s="220" t="s">
        <v>375</v>
      </c>
      <c r="C251" s="269" t="s">
        <v>376</v>
      </c>
      <c r="D251" s="222" t="s">
        <v>349</v>
      </c>
      <c r="E251" s="230">
        <v>8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21</v>
      </c>
      <c r="M251" s="237">
        <f>G251*(1+L251/100)</f>
        <v>0</v>
      </c>
      <c r="N251" s="222">
        <v>4.7699999999999999E-3</v>
      </c>
      <c r="O251" s="222">
        <f>ROUND(E251*N251,5)</f>
        <v>3.8159999999999999E-2</v>
      </c>
      <c r="P251" s="222">
        <v>0</v>
      </c>
      <c r="Q251" s="222">
        <f>ROUND(E251*P251,5)</f>
        <v>0</v>
      </c>
      <c r="R251" s="222"/>
      <c r="S251" s="222"/>
      <c r="T251" s="223">
        <v>0.32500000000000001</v>
      </c>
      <c r="U251" s="222">
        <f>ROUND(E251*T251,2)</f>
        <v>2.6</v>
      </c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130</v>
      </c>
      <c r="AF251" s="212"/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13">
        <v>51</v>
      </c>
      <c r="B252" s="220" t="s">
        <v>377</v>
      </c>
      <c r="C252" s="269" t="s">
        <v>378</v>
      </c>
      <c r="D252" s="222" t="s">
        <v>197</v>
      </c>
      <c r="E252" s="230">
        <v>8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22">
        <v>4.0999999999999999E-4</v>
      </c>
      <c r="O252" s="222">
        <f>ROUND(E252*N252,5)</f>
        <v>3.2799999999999999E-3</v>
      </c>
      <c r="P252" s="222">
        <v>0</v>
      </c>
      <c r="Q252" s="222">
        <f>ROUND(E252*P252,5)</f>
        <v>0</v>
      </c>
      <c r="R252" s="222"/>
      <c r="S252" s="222"/>
      <c r="T252" s="223">
        <v>0.246</v>
      </c>
      <c r="U252" s="222">
        <f>ROUND(E252*T252,2)</f>
        <v>1.97</v>
      </c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 t="s">
        <v>130</v>
      </c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13">
        <v>52</v>
      </c>
      <c r="B253" s="220" t="s">
        <v>379</v>
      </c>
      <c r="C253" s="269" t="s">
        <v>380</v>
      </c>
      <c r="D253" s="222" t="s">
        <v>349</v>
      </c>
      <c r="E253" s="230">
        <v>6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22">
        <v>2.0549999999999999E-2</v>
      </c>
      <c r="O253" s="222">
        <f>ROUND(E253*N253,5)</f>
        <v>0.12330000000000001</v>
      </c>
      <c r="P253" s="222">
        <v>0</v>
      </c>
      <c r="Q253" s="222">
        <f>ROUND(E253*P253,5)</f>
        <v>0</v>
      </c>
      <c r="R253" s="222"/>
      <c r="S253" s="222"/>
      <c r="T253" s="223">
        <v>0.95499999999999996</v>
      </c>
      <c r="U253" s="222">
        <f>ROUND(E253*T253,2)</f>
        <v>5.73</v>
      </c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 t="s">
        <v>130</v>
      </c>
      <c r="AF253" s="212"/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13"/>
      <c r="B254" s="220"/>
      <c r="C254" s="270" t="s">
        <v>350</v>
      </c>
      <c r="D254" s="224"/>
      <c r="E254" s="231">
        <v>4</v>
      </c>
      <c r="F254" s="237"/>
      <c r="G254" s="237"/>
      <c r="H254" s="237"/>
      <c r="I254" s="237"/>
      <c r="J254" s="237"/>
      <c r="K254" s="237"/>
      <c r="L254" s="237"/>
      <c r="M254" s="237"/>
      <c r="N254" s="222"/>
      <c r="O254" s="222"/>
      <c r="P254" s="222"/>
      <c r="Q254" s="222"/>
      <c r="R254" s="222"/>
      <c r="S254" s="222"/>
      <c r="T254" s="223"/>
      <c r="U254" s="22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 t="s">
        <v>132</v>
      </c>
      <c r="AF254" s="212">
        <v>0</v>
      </c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13"/>
      <c r="B255" s="220"/>
      <c r="C255" s="270" t="s">
        <v>381</v>
      </c>
      <c r="D255" s="224"/>
      <c r="E255" s="231">
        <v>2</v>
      </c>
      <c r="F255" s="237"/>
      <c r="G255" s="237"/>
      <c r="H255" s="237"/>
      <c r="I255" s="237"/>
      <c r="J255" s="237"/>
      <c r="K255" s="237"/>
      <c r="L255" s="237"/>
      <c r="M255" s="237"/>
      <c r="N255" s="222"/>
      <c r="O255" s="222"/>
      <c r="P255" s="222"/>
      <c r="Q255" s="222"/>
      <c r="R255" s="222"/>
      <c r="S255" s="222"/>
      <c r="T255" s="223"/>
      <c r="U255" s="222"/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 t="s">
        <v>132</v>
      </c>
      <c r="AF255" s="212">
        <v>0</v>
      </c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2.5" outlineLevel="1">
      <c r="A256" s="213">
        <v>53</v>
      </c>
      <c r="B256" s="220" t="s">
        <v>382</v>
      </c>
      <c r="C256" s="269" t="s">
        <v>383</v>
      </c>
      <c r="D256" s="222" t="s">
        <v>197</v>
      </c>
      <c r="E256" s="230">
        <v>8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22">
        <v>8.4999999999999995E-4</v>
      </c>
      <c r="O256" s="222">
        <f>ROUND(E256*N256,5)</f>
        <v>6.7999999999999996E-3</v>
      </c>
      <c r="P256" s="222">
        <v>0</v>
      </c>
      <c r="Q256" s="222">
        <f>ROUND(E256*P256,5)</f>
        <v>0</v>
      </c>
      <c r="R256" s="222"/>
      <c r="S256" s="222"/>
      <c r="T256" s="223">
        <v>0.48499999999999999</v>
      </c>
      <c r="U256" s="222">
        <f>ROUND(E256*T256,2)</f>
        <v>3.88</v>
      </c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130</v>
      </c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1">
      <c r="A257" s="213">
        <v>54</v>
      </c>
      <c r="B257" s="220" t="s">
        <v>384</v>
      </c>
      <c r="C257" s="269" t="s">
        <v>385</v>
      </c>
      <c r="D257" s="222" t="s">
        <v>197</v>
      </c>
      <c r="E257" s="230">
        <v>2</v>
      </c>
      <c r="F257" s="236"/>
      <c r="G257" s="237">
        <f>ROUND(E257*F257,2)</f>
        <v>0</v>
      </c>
      <c r="H257" s="236"/>
      <c r="I257" s="237">
        <f>ROUND(E257*H257,2)</f>
        <v>0</v>
      </c>
      <c r="J257" s="236"/>
      <c r="K257" s="237">
        <f>ROUND(E257*J257,2)</f>
        <v>0</v>
      </c>
      <c r="L257" s="237">
        <v>21</v>
      </c>
      <c r="M257" s="237">
        <f>G257*(1+L257/100)</f>
        <v>0</v>
      </c>
      <c r="N257" s="222">
        <v>1.5200000000000001E-3</v>
      </c>
      <c r="O257" s="222">
        <f>ROUND(E257*N257,5)</f>
        <v>3.0400000000000002E-3</v>
      </c>
      <c r="P257" s="222">
        <v>0</v>
      </c>
      <c r="Q257" s="222">
        <f>ROUND(E257*P257,5)</f>
        <v>0</v>
      </c>
      <c r="R257" s="222"/>
      <c r="S257" s="222"/>
      <c r="T257" s="223">
        <v>0.58699999999999997</v>
      </c>
      <c r="U257" s="222">
        <f>ROUND(E257*T257,2)</f>
        <v>1.17</v>
      </c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 t="s">
        <v>130</v>
      </c>
      <c r="AF257" s="212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13"/>
      <c r="B258" s="220"/>
      <c r="C258" s="270" t="s">
        <v>353</v>
      </c>
      <c r="D258" s="224"/>
      <c r="E258" s="231">
        <v>2</v>
      </c>
      <c r="F258" s="237"/>
      <c r="G258" s="237"/>
      <c r="H258" s="237"/>
      <c r="I258" s="237"/>
      <c r="J258" s="237"/>
      <c r="K258" s="237"/>
      <c r="L258" s="237"/>
      <c r="M258" s="237"/>
      <c r="N258" s="222"/>
      <c r="O258" s="222"/>
      <c r="P258" s="222"/>
      <c r="Q258" s="222"/>
      <c r="R258" s="222"/>
      <c r="S258" s="222"/>
      <c r="T258" s="223"/>
      <c r="U258" s="22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 t="s">
        <v>132</v>
      </c>
      <c r="AF258" s="212">
        <v>0</v>
      </c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13">
        <v>55</v>
      </c>
      <c r="B259" s="220" t="s">
        <v>386</v>
      </c>
      <c r="C259" s="269" t="s">
        <v>387</v>
      </c>
      <c r="D259" s="222" t="s">
        <v>197</v>
      </c>
      <c r="E259" s="230">
        <v>1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22">
        <v>1.64E-3</v>
      </c>
      <c r="O259" s="222">
        <f>ROUND(E259*N259,5)</f>
        <v>1.64E-3</v>
      </c>
      <c r="P259" s="222">
        <v>0</v>
      </c>
      <c r="Q259" s="222">
        <f>ROUND(E259*P259,5)</f>
        <v>0</v>
      </c>
      <c r="R259" s="222"/>
      <c r="S259" s="222"/>
      <c r="T259" s="223">
        <v>0.44500000000000001</v>
      </c>
      <c r="U259" s="222">
        <f>ROUND(E259*T259,2)</f>
        <v>0.45</v>
      </c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 t="s">
        <v>130</v>
      </c>
      <c r="AF259" s="212"/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13"/>
      <c r="B260" s="220"/>
      <c r="C260" s="270" t="s">
        <v>388</v>
      </c>
      <c r="D260" s="224"/>
      <c r="E260" s="231">
        <v>1</v>
      </c>
      <c r="F260" s="237"/>
      <c r="G260" s="237"/>
      <c r="H260" s="237"/>
      <c r="I260" s="237"/>
      <c r="J260" s="237"/>
      <c r="K260" s="237"/>
      <c r="L260" s="237"/>
      <c r="M260" s="237"/>
      <c r="N260" s="222"/>
      <c r="O260" s="222"/>
      <c r="P260" s="222"/>
      <c r="Q260" s="222"/>
      <c r="R260" s="222"/>
      <c r="S260" s="222"/>
      <c r="T260" s="223"/>
      <c r="U260" s="22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 t="s">
        <v>132</v>
      </c>
      <c r="AF260" s="212">
        <v>0</v>
      </c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13">
        <v>56</v>
      </c>
      <c r="B261" s="220" t="s">
        <v>389</v>
      </c>
      <c r="C261" s="269" t="s">
        <v>390</v>
      </c>
      <c r="D261" s="222" t="s">
        <v>197</v>
      </c>
      <c r="E261" s="230">
        <v>2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22">
        <v>2.0000000000000002E-5</v>
      </c>
      <c r="O261" s="222">
        <f>ROUND(E261*N261,5)</f>
        <v>4.0000000000000003E-5</v>
      </c>
      <c r="P261" s="222">
        <v>0</v>
      </c>
      <c r="Q261" s="222">
        <f>ROUND(E261*P261,5)</f>
        <v>0</v>
      </c>
      <c r="R261" s="222"/>
      <c r="S261" s="222"/>
      <c r="T261" s="223">
        <v>0.16800000000000001</v>
      </c>
      <c r="U261" s="222">
        <f>ROUND(E261*T261,2)</f>
        <v>0.34</v>
      </c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 t="s">
        <v>130</v>
      </c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13">
        <v>57</v>
      </c>
      <c r="B262" s="220" t="s">
        <v>391</v>
      </c>
      <c r="C262" s="269" t="s">
        <v>392</v>
      </c>
      <c r="D262" s="222" t="s">
        <v>197</v>
      </c>
      <c r="E262" s="230">
        <v>2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22">
        <v>0</v>
      </c>
      <c r="O262" s="222">
        <f>ROUND(E262*N262,5)</f>
        <v>0</v>
      </c>
      <c r="P262" s="222">
        <v>0</v>
      </c>
      <c r="Q262" s="222">
        <f>ROUND(E262*P262,5)</f>
        <v>0</v>
      </c>
      <c r="R262" s="222"/>
      <c r="S262" s="222"/>
      <c r="T262" s="223">
        <v>0</v>
      </c>
      <c r="U262" s="222">
        <f>ROUND(E262*T262,2)</f>
        <v>0</v>
      </c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 t="s">
        <v>223</v>
      </c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13">
        <v>58</v>
      </c>
      <c r="B263" s="220" t="s">
        <v>393</v>
      </c>
      <c r="C263" s="269" t="s">
        <v>394</v>
      </c>
      <c r="D263" s="222" t="s">
        <v>349</v>
      </c>
      <c r="E263" s="230">
        <v>1</v>
      </c>
      <c r="F263" s="236"/>
      <c r="G263" s="237">
        <f>ROUND(E263*F263,2)</f>
        <v>0</v>
      </c>
      <c r="H263" s="236"/>
      <c r="I263" s="237">
        <f>ROUND(E263*H263,2)</f>
        <v>0</v>
      </c>
      <c r="J263" s="236"/>
      <c r="K263" s="237">
        <f>ROUND(E263*J263,2)</f>
        <v>0</v>
      </c>
      <c r="L263" s="237">
        <v>21</v>
      </c>
      <c r="M263" s="237">
        <f>G263*(1+L263/100)</f>
        <v>0</v>
      </c>
      <c r="N263" s="222">
        <v>1.444E-2</v>
      </c>
      <c r="O263" s="222">
        <f>ROUND(E263*N263,5)</f>
        <v>1.444E-2</v>
      </c>
      <c r="P263" s="222">
        <v>0</v>
      </c>
      <c r="Q263" s="222">
        <f>ROUND(E263*P263,5)</f>
        <v>0</v>
      </c>
      <c r="R263" s="222"/>
      <c r="S263" s="222"/>
      <c r="T263" s="223">
        <v>1.25</v>
      </c>
      <c r="U263" s="222">
        <f>ROUND(E263*T263,2)</f>
        <v>1.25</v>
      </c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 t="s">
        <v>130</v>
      </c>
      <c r="AF263" s="212"/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22.5" outlineLevel="1">
      <c r="A264" s="213">
        <v>59</v>
      </c>
      <c r="B264" s="220" t="s">
        <v>395</v>
      </c>
      <c r="C264" s="269" t="s">
        <v>396</v>
      </c>
      <c r="D264" s="222" t="s">
        <v>349</v>
      </c>
      <c r="E264" s="230">
        <v>6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22">
        <v>2.8719999999999999E-2</v>
      </c>
      <c r="O264" s="222">
        <f>ROUND(E264*N264,5)</f>
        <v>0.17232</v>
      </c>
      <c r="P264" s="222">
        <v>0</v>
      </c>
      <c r="Q264" s="222">
        <f>ROUND(E264*P264,5)</f>
        <v>0</v>
      </c>
      <c r="R264" s="222"/>
      <c r="S264" s="222"/>
      <c r="T264" s="223">
        <v>1.5</v>
      </c>
      <c r="U264" s="222">
        <f>ROUND(E264*T264,2)</f>
        <v>9</v>
      </c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 t="s">
        <v>130</v>
      </c>
      <c r="AF264" s="212"/>
      <c r="AG264" s="212"/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13"/>
      <c r="B265" s="220"/>
      <c r="C265" s="270" t="s">
        <v>354</v>
      </c>
      <c r="D265" s="224"/>
      <c r="E265" s="231">
        <v>3</v>
      </c>
      <c r="F265" s="237"/>
      <c r="G265" s="237"/>
      <c r="H265" s="237"/>
      <c r="I265" s="237"/>
      <c r="J265" s="237"/>
      <c r="K265" s="237"/>
      <c r="L265" s="237"/>
      <c r="M265" s="237"/>
      <c r="N265" s="222"/>
      <c r="O265" s="222"/>
      <c r="P265" s="222"/>
      <c r="Q265" s="222"/>
      <c r="R265" s="222"/>
      <c r="S265" s="222"/>
      <c r="T265" s="223"/>
      <c r="U265" s="222"/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 t="s">
        <v>132</v>
      </c>
      <c r="AF265" s="212">
        <v>0</v>
      </c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13"/>
      <c r="B266" s="220"/>
      <c r="C266" s="270" t="s">
        <v>253</v>
      </c>
      <c r="D266" s="224"/>
      <c r="E266" s="231">
        <v>3</v>
      </c>
      <c r="F266" s="237"/>
      <c r="G266" s="237"/>
      <c r="H266" s="237"/>
      <c r="I266" s="237"/>
      <c r="J266" s="237"/>
      <c r="K266" s="237"/>
      <c r="L266" s="237"/>
      <c r="M266" s="237"/>
      <c r="N266" s="222"/>
      <c r="O266" s="222"/>
      <c r="P266" s="222"/>
      <c r="Q266" s="222"/>
      <c r="R266" s="222"/>
      <c r="S266" s="222"/>
      <c r="T266" s="223"/>
      <c r="U266" s="22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 t="s">
        <v>132</v>
      </c>
      <c r="AF266" s="212">
        <v>0</v>
      </c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>
      <c r="A267" s="213">
        <v>60</v>
      </c>
      <c r="B267" s="220" t="s">
        <v>397</v>
      </c>
      <c r="C267" s="269" t="s">
        <v>398</v>
      </c>
      <c r="D267" s="222" t="s">
        <v>399</v>
      </c>
      <c r="E267" s="230">
        <v>1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22">
        <v>0</v>
      </c>
      <c r="O267" s="222">
        <f>ROUND(E267*N267,5)</f>
        <v>0</v>
      </c>
      <c r="P267" s="222">
        <v>0</v>
      </c>
      <c r="Q267" s="222">
        <f>ROUND(E267*P267,5)</f>
        <v>0</v>
      </c>
      <c r="R267" s="222"/>
      <c r="S267" s="222"/>
      <c r="T267" s="223">
        <v>0</v>
      </c>
      <c r="U267" s="222">
        <f>ROUND(E267*T267,2)</f>
        <v>0</v>
      </c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 t="s">
        <v>130</v>
      </c>
      <c r="AF267" s="212"/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>
      <c r="A268" s="213">
        <v>61</v>
      </c>
      <c r="B268" s="220" t="s">
        <v>400</v>
      </c>
      <c r="C268" s="269" t="s">
        <v>401</v>
      </c>
      <c r="D268" s="222" t="s">
        <v>0</v>
      </c>
      <c r="E268" s="230">
        <v>1828.9</v>
      </c>
      <c r="F268" s="236"/>
      <c r="G268" s="237">
        <f>ROUND(E268*F268,2)</f>
        <v>0</v>
      </c>
      <c r="H268" s="236"/>
      <c r="I268" s="237">
        <f>ROUND(E268*H268,2)</f>
        <v>0</v>
      </c>
      <c r="J268" s="236"/>
      <c r="K268" s="237">
        <f>ROUND(E268*J268,2)</f>
        <v>0</v>
      </c>
      <c r="L268" s="237">
        <v>21</v>
      </c>
      <c r="M268" s="237">
        <f>G268*(1+L268/100)</f>
        <v>0</v>
      </c>
      <c r="N268" s="222">
        <v>0</v>
      </c>
      <c r="O268" s="222">
        <f>ROUND(E268*N268,5)</f>
        <v>0</v>
      </c>
      <c r="P268" s="222">
        <v>0</v>
      </c>
      <c r="Q268" s="222">
        <f>ROUND(E268*P268,5)</f>
        <v>0</v>
      </c>
      <c r="R268" s="222"/>
      <c r="S268" s="222"/>
      <c r="T268" s="223">
        <v>0</v>
      </c>
      <c r="U268" s="222">
        <f>ROUND(E268*T268,2)</f>
        <v>0</v>
      </c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 t="s">
        <v>130</v>
      </c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>
      <c r="A269" s="214" t="s">
        <v>125</v>
      </c>
      <c r="B269" s="221" t="s">
        <v>84</v>
      </c>
      <c r="C269" s="271" t="s">
        <v>85</v>
      </c>
      <c r="D269" s="225"/>
      <c r="E269" s="232"/>
      <c r="F269" s="238"/>
      <c r="G269" s="238">
        <f>SUMIF(AE270:AE281,"&lt;&gt;NOR",G270:G281)</f>
        <v>0</v>
      </c>
      <c r="H269" s="238"/>
      <c r="I269" s="238">
        <f>SUM(I270:I281)</f>
        <v>0</v>
      </c>
      <c r="J269" s="238"/>
      <c r="K269" s="238">
        <f>SUM(K270:K281)</f>
        <v>0</v>
      </c>
      <c r="L269" s="238"/>
      <c r="M269" s="238">
        <f>SUM(M270:M281)</f>
        <v>0</v>
      </c>
      <c r="N269" s="225"/>
      <c r="O269" s="225">
        <f>SUM(O270:O281)</f>
        <v>0.11420000000000001</v>
      </c>
      <c r="P269" s="225"/>
      <c r="Q269" s="225">
        <f>SUM(Q270:Q281)</f>
        <v>0</v>
      </c>
      <c r="R269" s="225"/>
      <c r="S269" s="225"/>
      <c r="T269" s="226"/>
      <c r="U269" s="225">
        <f>SUM(U270:U281)</f>
        <v>17.8</v>
      </c>
      <c r="AE269" t="s">
        <v>126</v>
      </c>
    </row>
    <row r="270" spans="1:60" outlineLevel="1">
      <c r="A270" s="213">
        <v>62</v>
      </c>
      <c r="B270" s="220" t="s">
        <v>402</v>
      </c>
      <c r="C270" s="269" t="s">
        <v>403</v>
      </c>
      <c r="D270" s="222" t="s">
        <v>197</v>
      </c>
      <c r="E270" s="230">
        <v>8</v>
      </c>
      <c r="F270" s="236"/>
      <c r="G270" s="237">
        <f>ROUND(E270*F270,2)</f>
        <v>0</v>
      </c>
      <c r="H270" s="236"/>
      <c r="I270" s="237">
        <f>ROUND(E270*H270,2)</f>
        <v>0</v>
      </c>
      <c r="J270" s="236"/>
      <c r="K270" s="237">
        <f>ROUND(E270*J270,2)</f>
        <v>0</v>
      </c>
      <c r="L270" s="237">
        <v>21</v>
      </c>
      <c r="M270" s="237">
        <f>G270*(1+L270/100)</f>
        <v>0</v>
      </c>
      <c r="N270" s="222">
        <v>0</v>
      </c>
      <c r="O270" s="222">
        <f>ROUND(E270*N270,5)</f>
        <v>0</v>
      </c>
      <c r="P270" s="222">
        <v>0</v>
      </c>
      <c r="Q270" s="222">
        <f>ROUND(E270*P270,5)</f>
        <v>0</v>
      </c>
      <c r="R270" s="222"/>
      <c r="S270" s="222"/>
      <c r="T270" s="223">
        <v>1.45</v>
      </c>
      <c r="U270" s="222">
        <f>ROUND(E270*T270,2)</f>
        <v>11.6</v>
      </c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 t="s">
        <v>130</v>
      </c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13"/>
      <c r="B271" s="220"/>
      <c r="C271" s="270" t="s">
        <v>252</v>
      </c>
      <c r="D271" s="224"/>
      <c r="E271" s="231">
        <v>5</v>
      </c>
      <c r="F271" s="237"/>
      <c r="G271" s="237"/>
      <c r="H271" s="237"/>
      <c r="I271" s="237"/>
      <c r="J271" s="237"/>
      <c r="K271" s="237"/>
      <c r="L271" s="237"/>
      <c r="M271" s="237"/>
      <c r="N271" s="222"/>
      <c r="O271" s="222"/>
      <c r="P271" s="222"/>
      <c r="Q271" s="222"/>
      <c r="R271" s="222"/>
      <c r="S271" s="222"/>
      <c r="T271" s="223"/>
      <c r="U271" s="22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 t="s">
        <v>132</v>
      </c>
      <c r="AF271" s="212">
        <v>0</v>
      </c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13"/>
      <c r="B272" s="220"/>
      <c r="C272" s="270" t="s">
        <v>253</v>
      </c>
      <c r="D272" s="224"/>
      <c r="E272" s="231">
        <v>3</v>
      </c>
      <c r="F272" s="237"/>
      <c r="G272" s="237"/>
      <c r="H272" s="237"/>
      <c r="I272" s="237"/>
      <c r="J272" s="237"/>
      <c r="K272" s="237"/>
      <c r="L272" s="237"/>
      <c r="M272" s="237"/>
      <c r="N272" s="222"/>
      <c r="O272" s="222"/>
      <c r="P272" s="222"/>
      <c r="Q272" s="222"/>
      <c r="R272" s="222"/>
      <c r="S272" s="222"/>
      <c r="T272" s="223"/>
      <c r="U272" s="22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 t="s">
        <v>132</v>
      </c>
      <c r="AF272" s="212">
        <v>0</v>
      </c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13">
        <v>63</v>
      </c>
      <c r="B273" s="220" t="s">
        <v>404</v>
      </c>
      <c r="C273" s="269" t="s">
        <v>405</v>
      </c>
      <c r="D273" s="222" t="s">
        <v>197</v>
      </c>
      <c r="E273" s="230">
        <v>8</v>
      </c>
      <c r="F273" s="236"/>
      <c r="G273" s="237">
        <f>ROUND(E273*F273,2)</f>
        <v>0</v>
      </c>
      <c r="H273" s="236"/>
      <c r="I273" s="237">
        <f>ROUND(E273*H273,2)</f>
        <v>0</v>
      </c>
      <c r="J273" s="236"/>
      <c r="K273" s="237">
        <f>ROUND(E273*J273,2)</f>
        <v>0</v>
      </c>
      <c r="L273" s="237">
        <v>21</v>
      </c>
      <c r="M273" s="237">
        <f>G273*(1+L273/100)</f>
        <v>0</v>
      </c>
      <c r="N273" s="222">
        <v>0</v>
      </c>
      <c r="O273" s="222">
        <f>ROUND(E273*N273,5)</f>
        <v>0</v>
      </c>
      <c r="P273" s="222">
        <v>0</v>
      </c>
      <c r="Q273" s="222">
        <f>ROUND(E273*P273,5)</f>
        <v>0</v>
      </c>
      <c r="R273" s="222"/>
      <c r="S273" s="222"/>
      <c r="T273" s="223">
        <v>0.77500000000000002</v>
      </c>
      <c r="U273" s="222">
        <f>ROUND(E273*T273,2)</f>
        <v>6.2</v>
      </c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 t="s">
        <v>130</v>
      </c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13">
        <v>64</v>
      </c>
      <c r="B274" s="220" t="s">
        <v>406</v>
      </c>
      <c r="C274" s="269" t="s">
        <v>407</v>
      </c>
      <c r="D274" s="222" t="s">
        <v>197</v>
      </c>
      <c r="E274" s="230">
        <v>2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22">
        <v>1.7000000000000001E-2</v>
      </c>
      <c r="O274" s="222">
        <f>ROUND(E274*N274,5)</f>
        <v>3.4000000000000002E-2</v>
      </c>
      <c r="P274" s="222">
        <v>0</v>
      </c>
      <c r="Q274" s="222">
        <f>ROUND(E274*P274,5)</f>
        <v>0</v>
      </c>
      <c r="R274" s="222"/>
      <c r="S274" s="222"/>
      <c r="T274" s="223">
        <v>0</v>
      </c>
      <c r="U274" s="222">
        <f>ROUND(E274*T274,2)</f>
        <v>0</v>
      </c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 t="s">
        <v>223</v>
      </c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13"/>
      <c r="B275" s="220"/>
      <c r="C275" s="270" t="s">
        <v>408</v>
      </c>
      <c r="D275" s="224"/>
      <c r="E275" s="231">
        <v>2</v>
      </c>
      <c r="F275" s="237"/>
      <c r="G275" s="237"/>
      <c r="H275" s="237"/>
      <c r="I275" s="237"/>
      <c r="J275" s="237"/>
      <c r="K275" s="237"/>
      <c r="L275" s="237"/>
      <c r="M275" s="237"/>
      <c r="N275" s="222"/>
      <c r="O275" s="222"/>
      <c r="P275" s="222"/>
      <c r="Q275" s="222"/>
      <c r="R275" s="222"/>
      <c r="S275" s="222"/>
      <c r="T275" s="223"/>
      <c r="U275" s="22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 t="s">
        <v>132</v>
      </c>
      <c r="AF275" s="212">
        <v>0</v>
      </c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13">
        <v>65</v>
      </c>
      <c r="B276" s="220" t="s">
        <v>409</v>
      </c>
      <c r="C276" s="269" t="s">
        <v>410</v>
      </c>
      <c r="D276" s="222" t="s">
        <v>197</v>
      </c>
      <c r="E276" s="230">
        <v>6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21</v>
      </c>
      <c r="M276" s="237">
        <f>G276*(1+L276/100)</f>
        <v>0</v>
      </c>
      <c r="N276" s="222">
        <v>1.2999999999999999E-2</v>
      </c>
      <c r="O276" s="222">
        <f>ROUND(E276*N276,5)</f>
        <v>7.8E-2</v>
      </c>
      <c r="P276" s="222">
        <v>0</v>
      </c>
      <c r="Q276" s="222">
        <f>ROUND(E276*P276,5)</f>
        <v>0</v>
      </c>
      <c r="R276" s="222"/>
      <c r="S276" s="222"/>
      <c r="T276" s="223">
        <v>0</v>
      </c>
      <c r="U276" s="222">
        <f>ROUND(E276*T276,2)</f>
        <v>0</v>
      </c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 t="s">
        <v>223</v>
      </c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13"/>
      <c r="B277" s="220"/>
      <c r="C277" s="270" t="s">
        <v>411</v>
      </c>
      <c r="D277" s="224"/>
      <c r="E277" s="231">
        <v>3</v>
      </c>
      <c r="F277" s="237"/>
      <c r="G277" s="237"/>
      <c r="H277" s="237"/>
      <c r="I277" s="237"/>
      <c r="J277" s="237"/>
      <c r="K277" s="237"/>
      <c r="L277" s="237"/>
      <c r="M277" s="237"/>
      <c r="N277" s="222"/>
      <c r="O277" s="222"/>
      <c r="P277" s="222"/>
      <c r="Q277" s="222"/>
      <c r="R277" s="222"/>
      <c r="S277" s="222"/>
      <c r="T277" s="223"/>
      <c r="U277" s="222"/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 t="s">
        <v>132</v>
      </c>
      <c r="AF277" s="212">
        <v>0</v>
      </c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13"/>
      <c r="B278" s="220"/>
      <c r="C278" s="270" t="s">
        <v>412</v>
      </c>
      <c r="D278" s="224"/>
      <c r="E278" s="231">
        <v>3</v>
      </c>
      <c r="F278" s="237"/>
      <c r="G278" s="237"/>
      <c r="H278" s="237"/>
      <c r="I278" s="237"/>
      <c r="J278" s="237"/>
      <c r="K278" s="237"/>
      <c r="L278" s="237"/>
      <c r="M278" s="237"/>
      <c r="N278" s="222"/>
      <c r="O278" s="222"/>
      <c r="P278" s="222"/>
      <c r="Q278" s="222"/>
      <c r="R278" s="222"/>
      <c r="S278" s="222"/>
      <c r="T278" s="223"/>
      <c r="U278" s="22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 t="s">
        <v>132</v>
      </c>
      <c r="AF278" s="212">
        <v>0</v>
      </c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1">
      <c r="A279" s="213">
        <v>66</v>
      </c>
      <c r="B279" s="220" t="s">
        <v>413</v>
      </c>
      <c r="C279" s="269" t="s">
        <v>414</v>
      </c>
      <c r="D279" s="222" t="s">
        <v>197</v>
      </c>
      <c r="E279" s="230">
        <v>6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21</v>
      </c>
      <c r="M279" s="237">
        <f>G279*(1+L279/100)</f>
        <v>0</v>
      </c>
      <c r="N279" s="222">
        <v>1E-4</v>
      </c>
      <c r="O279" s="222">
        <f>ROUND(E279*N279,5)</f>
        <v>5.9999999999999995E-4</v>
      </c>
      <c r="P279" s="222">
        <v>0</v>
      </c>
      <c r="Q279" s="222">
        <f>ROUND(E279*P279,5)</f>
        <v>0</v>
      </c>
      <c r="R279" s="222"/>
      <c r="S279" s="222"/>
      <c r="T279" s="223">
        <v>0</v>
      </c>
      <c r="U279" s="222">
        <f>ROUND(E279*T279,2)</f>
        <v>0</v>
      </c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 t="s">
        <v>223</v>
      </c>
      <c r="AF279" s="212"/>
      <c r="AG279" s="212"/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13">
        <v>67</v>
      </c>
      <c r="B280" s="220" t="s">
        <v>415</v>
      </c>
      <c r="C280" s="269" t="s">
        <v>416</v>
      </c>
      <c r="D280" s="222" t="s">
        <v>197</v>
      </c>
      <c r="E280" s="230">
        <v>2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21</v>
      </c>
      <c r="M280" s="237">
        <f>G280*(1+L280/100)</f>
        <v>0</v>
      </c>
      <c r="N280" s="222">
        <v>8.0000000000000004E-4</v>
      </c>
      <c r="O280" s="222">
        <f>ROUND(E280*N280,5)</f>
        <v>1.6000000000000001E-3</v>
      </c>
      <c r="P280" s="222">
        <v>0</v>
      </c>
      <c r="Q280" s="222">
        <f>ROUND(E280*P280,5)</f>
        <v>0</v>
      </c>
      <c r="R280" s="222"/>
      <c r="S280" s="222"/>
      <c r="T280" s="223">
        <v>0</v>
      </c>
      <c r="U280" s="222">
        <f>ROUND(E280*T280,2)</f>
        <v>0</v>
      </c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 t="s">
        <v>223</v>
      </c>
      <c r="AF280" s="212"/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13">
        <v>68</v>
      </c>
      <c r="B281" s="220" t="s">
        <v>417</v>
      </c>
      <c r="C281" s="269" t="s">
        <v>418</v>
      </c>
      <c r="D281" s="222" t="s">
        <v>0</v>
      </c>
      <c r="E281" s="230">
        <v>191.3</v>
      </c>
      <c r="F281" s="236"/>
      <c r="G281" s="237">
        <f>ROUND(E281*F281,2)</f>
        <v>0</v>
      </c>
      <c r="H281" s="236"/>
      <c r="I281" s="237">
        <f>ROUND(E281*H281,2)</f>
        <v>0</v>
      </c>
      <c r="J281" s="236"/>
      <c r="K281" s="237">
        <f>ROUND(E281*J281,2)</f>
        <v>0</v>
      </c>
      <c r="L281" s="237">
        <v>21</v>
      </c>
      <c r="M281" s="237">
        <f>G281*(1+L281/100)</f>
        <v>0</v>
      </c>
      <c r="N281" s="222">
        <v>0</v>
      </c>
      <c r="O281" s="222">
        <f>ROUND(E281*N281,5)</f>
        <v>0</v>
      </c>
      <c r="P281" s="222">
        <v>0</v>
      </c>
      <c r="Q281" s="222">
        <f>ROUND(E281*P281,5)</f>
        <v>0</v>
      </c>
      <c r="R281" s="222"/>
      <c r="S281" s="222"/>
      <c r="T281" s="223">
        <v>0</v>
      </c>
      <c r="U281" s="222">
        <f>ROUND(E281*T281,2)</f>
        <v>0</v>
      </c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 t="s">
        <v>130</v>
      </c>
      <c r="AF281" s="212"/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>
      <c r="A282" s="214" t="s">
        <v>125</v>
      </c>
      <c r="B282" s="221" t="s">
        <v>86</v>
      </c>
      <c r="C282" s="271" t="s">
        <v>87</v>
      </c>
      <c r="D282" s="225"/>
      <c r="E282" s="232"/>
      <c r="F282" s="238"/>
      <c r="G282" s="238">
        <f>SUMIF(AE283:AE320,"&lt;&gt;NOR",G283:G320)</f>
        <v>0</v>
      </c>
      <c r="H282" s="238"/>
      <c r="I282" s="238">
        <f>SUM(I283:I320)</f>
        <v>0</v>
      </c>
      <c r="J282" s="238"/>
      <c r="K282" s="238">
        <f>SUM(K283:K320)</f>
        <v>0</v>
      </c>
      <c r="L282" s="238"/>
      <c r="M282" s="238">
        <f>SUM(M283:M320)</f>
        <v>0</v>
      </c>
      <c r="N282" s="225"/>
      <c r="O282" s="225">
        <f>SUM(O283:O320)</f>
        <v>1.78932</v>
      </c>
      <c r="P282" s="225"/>
      <c r="Q282" s="225">
        <f>SUM(Q283:Q320)</f>
        <v>0</v>
      </c>
      <c r="R282" s="225"/>
      <c r="S282" s="225"/>
      <c r="T282" s="226"/>
      <c r="U282" s="225">
        <f>SUM(U283:U320)</f>
        <v>94.970000000000013</v>
      </c>
      <c r="AE282" t="s">
        <v>126</v>
      </c>
    </row>
    <row r="283" spans="1:60" outlineLevel="1">
      <c r="A283" s="213">
        <v>69</v>
      </c>
      <c r="B283" s="220" t="s">
        <v>419</v>
      </c>
      <c r="C283" s="269" t="s">
        <v>420</v>
      </c>
      <c r="D283" s="222" t="s">
        <v>129</v>
      </c>
      <c r="E283" s="230">
        <v>68.709999999999994</v>
      </c>
      <c r="F283" s="236"/>
      <c r="G283" s="237">
        <f>ROUND(E283*F283,2)</f>
        <v>0</v>
      </c>
      <c r="H283" s="236"/>
      <c r="I283" s="237">
        <f>ROUND(E283*H283,2)</f>
        <v>0</v>
      </c>
      <c r="J283" s="236"/>
      <c r="K283" s="237">
        <f>ROUND(E283*J283,2)</f>
        <v>0</v>
      </c>
      <c r="L283" s="237">
        <v>21</v>
      </c>
      <c r="M283" s="237">
        <f>G283*(1+L283/100)</f>
        <v>0</v>
      </c>
      <c r="N283" s="222">
        <v>2.1000000000000001E-4</v>
      </c>
      <c r="O283" s="222">
        <f>ROUND(E283*N283,5)</f>
        <v>1.443E-2</v>
      </c>
      <c r="P283" s="222">
        <v>0</v>
      </c>
      <c r="Q283" s="222">
        <f>ROUND(E283*P283,5)</f>
        <v>0</v>
      </c>
      <c r="R283" s="222"/>
      <c r="S283" s="222"/>
      <c r="T283" s="223">
        <v>0.05</v>
      </c>
      <c r="U283" s="222">
        <f>ROUND(E283*T283,2)</f>
        <v>3.44</v>
      </c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 t="s">
        <v>130</v>
      </c>
      <c r="AF283" s="212"/>
      <c r="AG283" s="212"/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13"/>
      <c r="B284" s="220"/>
      <c r="C284" s="270" t="s">
        <v>231</v>
      </c>
      <c r="D284" s="224"/>
      <c r="E284" s="231"/>
      <c r="F284" s="237"/>
      <c r="G284" s="237"/>
      <c r="H284" s="237"/>
      <c r="I284" s="237"/>
      <c r="J284" s="237"/>
      <c r="K284" s="237"/>
      <c r="L284" s="237"/>
      <c r="M284" s="237"/>
      <c r="N284" s="222"/>
      <c r="O284" s="222"/>
      <c r="P284" s="222"/>
      <c r="Q284" s="222"/>
      <c r="R284" s="222"/>
      <c r="S284" s="222"/>
      <c r="T284" s="223"/>
      <c r="U284" s="222"/>
      <c r="V284" s="212"/>
      <c r="W284" s="212"/>
      <c r="X284" s="212"/>
      <c r="Y284" s="212"/>
      <c r="Z284" s="212"/>
      <c r="AA284" s="212"/>
      <c r="AB284" s="212"/>
      <c r="AC284" s="212"/>
      <c r="AD284" s="212"/>
      <c r="AE284" s="212" t="s">
        <v>132</v>
      </c>
      <c r="AF284" s="212">
        <v>0</v>
      </c>
      <c r="AG284" s="212"/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13"/>
      <c r="B285" s="220"/>
      <c r="C285" s="270" t="s">
        <v>187</v>
      </c>
      <c r="D285" s="224"/>
      <c r="E285" s="231">
        <v>10.9984</v>
      </c>
      <c r="F285" s="237"/>
      <c r="G285" s="237"/>
      <c r="H285" s="237"/>
      <c r="I285" s="237"/>
      <c r="J285" s="237"/>
      <c r="K285" s="237"/>
      <c r="L285" s="237"/>
      <c r="M285" s="237"/>
      <c r="N285" s="222"/>
      <c r="O285" s="222"/>
      <c r="P285" s="222"/>
      <c r="Q285" s="222"/>
      <c r="R285" s="222"/>
      <c r="S285" s="222"/>
      <c r="T285" s="223"/>
      <c r="U285" s="222"/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 t="s">
        <v>132</v>
      </c>
      <c r="AF285" s="212">
        <v>0</v>
      </c>
      <c r="AG285" s="212"/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13"/>
      <c r="B286" s="220"/>
      <c r="C286" s="270" t="s">
        <v>188</v>
      </c>
      <c r="D286" s="224"/>
      <c r="E286" s="231">
        <v>4.3231999999999999</v>
      </c>
      <c r="F286" s="237"/>
      <c r="G286" s="237"/>
      <c r="H286" s="237"/>
      <c r="I286" s="237"/>
      <c r="J286" s="237"/>
      <c r="K286" s="237"/>
      <c r="L286" s="237"/>
      <c r="M286" s="237"/>
      <c r="N286" s="222"/>
      <c r="O286" s="222"/>
      <c r="P286" s="222"/>
      <c r="Q286" s="222"/>
      <c r="R286" s="222"/>
      <c r="S286" s="222"/>
      <c r="T286" s="223"/>
      <c r="U286" s="22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 t="s">
        <v>132</v>
      </c>
      <c r="AF286" s="212">
        <v>0</v>
      </c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13"/>
      <c r="B287" s="220"/>
      <c r="C287" s="272" t="s">
        <v>143</v>
      </c>
      <c r="D287" s="227"/>
      <c r="E287" s="233">
        <v>15.3216</v>
      </c>
      <c r="F287" s="237"/>
      <c r="G287" s="237"/>
      <c r="H287" s="237"/>
      <c r="I287" s="237"/>
      <c r="J287" s="237"/>
      <c r="K287" s="237"/>
      <c r="L287" s="237"/>
      <c r="M287" s="237"/>
      <c r="N287" s="222"/>
      <c r="O287" s="222"/>
      <c r="P287" s="222"/>
      <c r="Q287" s="222"/>
      <c r="R287" s="222"/>
      <c r="S287" s="222"/>
      <c r="T287" s="223"/>
      <c r="U287" s="22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 t="s">
        <v>132</v>
      </c>
      <c r="AF287" s="212">
        <v>1</v>
      </c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13"/>
      <c r="B288" s="220"/>
      <c r="C288" s="270" t="s">
        <v>144</v>
      </c>
      <c r="D288" s="224"/>
      <c r="E288" s="231"/>
      <c r="F288" s="237"/>
      <c r="G288" s="237"/>
      <c r="H288" s="237"/>
      <c r="I288" s="237"/>
      <c r="J288" s="237"/>
      <c r="K288" s="237"/>
      <c r="L288" s="237"/>
      <c r="M288" s="237"/>
      <c r="N288" s="222"/>
      <c r="O288" s="222"/>
      <c r="P288" s="222"/>
      <c r="Q288" s="222"/>
      <c r="R288" s="222"/>
      <c r="S288" s="222"/>
      <c r="T288" s="223"/>
      <c r="U288" s="22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 t="s">
        <v>132</v>
      </c>
      <c r="AF288" s="212">
        <v>0</v>
      </c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13"/>
      <c r="B289" s="220"/>
      <c r="C289" s="270" t="s">
        <v>189</v>
      </c>
      <c r="D289" s="224"/>
      <c r="E289" s="231">
        <v>9.5559999999999992</v>
      </c>
      <c r="F289" s="237"/>
      <c r="G289" s="237"/>
      <c r="H289" s="237"/>
      <c r="I289" s="237"/>
      <c r="J289" s="237"/>
      <c r="K289" s="237"/>
      <c r="L289" s="237"/>
      <c r="M289" s="237"/>
      <c r="N289" s="222"/>
      <c r="O289" s="222"/>
      <c r="P289" s="222"/>
      <c r="Q289" s="222"/>
      <c r="R289" s="222"/>
      <c r="S289" s="222"/>
      <c r="T289" s="223"/>
      <c r="U289" s="22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 t="s">
        <v>132</v>
      </c>
      <c r="AF289" s="212">
        <v>0</v>
      </c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13"/>
      <c r="B290" s="220"/>
      <c r="C290" s="270" t="s">
        <v>190</v>
      </c>
      <c r="D290" s="224"/>
      <c r="E290" s="231">
        <v>6.6504000000000003</v>
      </c>
      <c r="F290" s="237"/>
      <c r="G290" s="237"/>
      <c r="H290" s="237"/>
      <c r="I290" s="237"/>
      <c r="J290" s="237"/>
      <c r="K290" s="237"/>
      <c r="L290" s="237"/>
      <c r="M290" s="237"/>
      <c r="N290" s="222"/>
      <c r="O290" s="222"/>
      <c r="P290" s="222"/>
      <c r="Q290" s="222"/>
      <c r="R290" s="222"/>
      <c r="S290" s="222"/>
      <c r="T290" s="223"/>
      <c r="U290" s="22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 t="s">
        <v>132</v>
      </c>
      <c r="AF290" s="212">
        <v>0</v>
      </c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13"/>
      <c r="B291" s="220"/>
      <c r="C291" s="270" t="s">
        <v>191</v>
      </c>
      <c r="D291" s="224"/>
      <c r="E291" s="231">
        <v>0.85799999999999998</v>
      </c>
      <c r="F291" s="237"/>
      <c r="G291" s="237"/>
      <c r="H291" s="237"/>
      <c r="I291" s="237"/>
      <c r="J291" s="237"/>
      <c r="K291" s="237"/>
      <c r="L291" s="237"/>
      <c r="M291" s="237"/>
      <c r="N291" s="222"/>
      <c r="O291" s="222"/>
      <c r="P291" s="222"/>
      <c r="Q291" s="222"/>
      <c r="R291" s="222"/>
      <c r="S291" s="222"/>
      <c r="T291" s="223"/>
      <c r="U291" s="22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 t="s">
        <v>132</v>
      </c>
      <c r="AF291" s="212">
        <v>0</v>
      </c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13"/>
      <c r="B292" s="220"/>
      <c r="C292" s="270" t="s">
        <v>192</v>
      </c>
      <c r="D292" s="224"/>
      <c r="E292" s="231">
        <v>6.2308000000000003</v>
      </c>
      <c r="F292" s="237"/>
      <c r="G292" s="237"/>
      <c r="H292" s="237"/>
      <c r="I292" s="237"/>
      <c r="J292" s="237"/>
      <c r="K292" s="237"/>
      <c r="L292" s="237"/>
      <c r="M292" s="237"/>
      <c r="N292" s="222"/>
      <c r="O292" s="222"/>
      <c r="P292" s="222"/>
      <c r="Q292" s="222"/>
      <c r="R292" s="222"/>
      <c r="S292" s="222"/>
      <c r="T292" s="223"/>
      <c r="U292" s="222"/>
      <c r="V292" s="212"/>
      <c r="W292" s="212"/>
      <c r="X292" s="212"/>
      <c r="Y292" s="212"/>
      <c r="Z292" s="212"/>
      <c r="AA292" s="212"/>
      <c r="AB292" s="212"/>
      <c r="AC292" s="212"/>
      <c r="AD292" s="212"/>
      <c r="AE292" s="212" t="s">
        <v>132</v>
      </c>
      <c r="AF292" s="212">
        <v>0</v>
      </c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13"/>
      <c r="B293" s="220"/>
      <c r="C293" s="270" t="s">
        <v>193</v>
      </c>
      <c r="D293" s="224"/>
      <c r="E293" s="231">
        <v>3.399</v>
      </c>
      <c r="F293" s="237"/>
      <c r="G293" s="237"/>
      <c r="H293" s="237"/>
      <c r="I293" s="237"/>
      <c r="J293" s="237"/>
      <c r="K293" s="237"/>
      <c r="L293" s="237"/>
      <c r="M293" s="237"/>
      <c r="N293" s="222"/>
      <c r="O293" s="222"/>
      <c r="P293" s="222"/>
      <c r="Q293" s="222"/>
      <c r="R293" s="222"/>
      <c r="S293" s="222"/>
      <c r="T293" s="223"/>
      <c r="U293" s="222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 t="s">
        <v>132</v>
      </c>
      <c r="AF293" s="212">
        <v>0</v>
      </c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13"/>
      <c r="B294" s="220"/>
      <c r="C294" s="272" t="s">
        <v>143</v>
      </c>
      <c r="D294" s="227"/>
      <c r="E294" s="233">
        <v>26.694199999999999</v>
      </c>
      <c r="F294" s="237"/>
      <c r="G294" s="237"/>
      <c r="H294" s="237"/>
      <c r="I294" s="237"/>
      <c r="J294" s="237"/>
      <c r="K294" s="237"/>
      <c r="L294" s="237"/>
      <c r="M294" s="237"/>
      <c r="N294" s="222"/>
      <c r="O294" s="222"/>
      <c r="P294" s="222"/>
      <c r="Q294" s="222"/>
      <c r="R294" s="222"/>
      <c r="S294" s="222"/>
      <c r="T294" s="223"/>
      <c r="U294" s="22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 t="s">
        <v>132</v>
      </c>
      <c r="AF294" s="212">
        <v>1</v>
      </c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13"/>
      <c r="B295" s="220"/>
      <c r="C295" s="270" t="s">
        <v>194</v>
      </c>
      <c r="D295" s="224"/>
      <c r="E295" s="231"/>
      <c r="F295" s="237"/>
      <c r="G295" s="237"/>
      <c r="H295" s="237"/>
      <c r="I295" s="237"/>
      <c r="J295" s="237"/>
      <c r="K295" s="237"/>
      <c r="L295" s="237"/>
      <c r="M295" s="237"/>
      <c r="N295" s="222"/>
      <c r="O295" s="222"/>
      <c r="P295" s="222"/>
      <c r="Q295" s="222"/>
      <c r="R295" s="222"/>
      <c r="S295" s="222"/>
      <c r="T295" s="223"/>
      <c r="U295" s="222"/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 t="s">
        <v>132</v>
      </c>
      <c r="AF295" s="212">
        <v>0</v>
      </c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13"/>
      <c r="B296" s="220"/>
      <c r="C296" s="270" t="s">
        <v>189</v>
      </c>
      <c r="D296" s="224"/>
      <c r="E296" s="231">
        <v>9.5559999999999992</v>
      </c>
      <c r="F296" s="237"/>
      <c r="G296" s="237"/>
      <c r="H296" s="237"/>
      <c r="I296" s="237"/>
      <c r="J296" s="237"/>
      <c r="K296" s="237"/>
      <c r="L296" s="237"/>
      <c r="M296" s="237"/>
      <c r="N296" s="222"/>
      <c r="O296" s="222"/>
      <c r="P296" s="222"/>
      <c r="Q296" s="222"/>
      <c r="R296" s="222"/>
      <c r="S296" s="222"/>
      <c r="T296" s="223"/>
      <c r="U296" s="22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 t="s">
        <v>132</v>
      </c>
      <c r="AF296" s="212">
        <v>0</v>
      </c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13"/>
      <c r="B297" s="220"/>
      <c r="C297" s="270" t="s">
        <v>190</v>
      </c>
      <c r="D297" s="224"/>
      <c r="E297" s="231">
        <v>6.6504000000000003</v>
      </c>
      <c r="F297" s="237"/>
      <c r="G297" s="237"/>
      <c r="H297" s="237"/>
      <c r="I297" s="237"/>
      <c r="J297" s="237"/>
      <c r="K297" s="237"/>
      <c r="L297" s="237"/>
      <c r="M297" s="237"/>
      <c r="N297" s="222"/>
      <c r="O297" s="222"/>
      <c r="P297" s="222"/>
      <c r="Q297" s="222"/>
      <c r="R297" s="222"/>
      <c r="S297" s="222"/>
      <c r="T297" s="223"/>
      <c r="U297" s="22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 t="s">
        <v>132</v>
      </c>
      <c r="AF297" s="212">
        <v>0</v>
      </c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13"/>
      <c r="B298" s="220"/>
      <c r="C298" s="270" t="s">
        <v>191</v>
      </c>
      <c r="D298" s="224"/>
      <c r="E298" s="231">
        <v>0.85799999999999998</v>
      </c>
      <c r="F298" s="237"/>
      <c r="G298" s="237"/>
      <c r="H298" s="237"/>
      <c r="I298" s="237"/>
      <c r="J298" s="237"/>
      <c r="K298" s="237"/>
      <c r="L298" s="237"/>
      <c r="M298" s="237"/>
      <c r="N298" s="222"/>
      <c r="O298" s="222"/>
      <c r="P298" s="222"/>
      <c r="Q298" s="222"/>
      <c r="R298" s="222"/>
      <c r="S298" s="222"/>
      <c r="T298" s="223"/>
      <c r="U298" s="22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 t="s">
        <v>132</v>
      </c>
      <c r="AF298" s="212">
        <v>0</v>
      </c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13"/>
      <c r="B299" s="220"/>
      <c r="C299" s="270" t="s">
        <v>192</v>
      </c>
      <c r="D299" s="224"/>
      <c r="E299" s="231">
        <v>6.2308000000000003</v>
      </c>
      <c r="F299" s="237"/>
      <c r="G299" s="237"/>
      <c r="H299" s="237"/>
      <c r="I299" s="237"/>
      <c r="J299" s="237"/>
      <c r="K299" s="237"/>
      <c r="L299" s="237"/>
      <c r="M299" s="237"/>
      <c r="N299" s="222"/>
      <c r="O299" s="222"/>
      <c r="P299" s="222"/>
      <c r="Q299" s="222"/>
      <c r="R299" s="222"/>
      <c r="S299" s="222"/>
      <c r="T299" s="223"/>
      <c r="U299" s="222"/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 t="s">
        <v>132</v>
      </c>
      <c r="AF299" s="212">
        <v>0</v>
      </c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13"/>
      <c r="B300" s="220"/>
      <c r="C300" s="270" t="s">
        <v>193</v>
      </c>
      <c r="D300" s="224"/>
      <c r="E300" s="231">
        <v>3.399</v>
      </c>
      <c r="F300" s="237"/>
      <c r="G300" s="237"/>
      <c r="H300" s="237"/>
      <c r="I300" s="237"/>
      <c r="J300" s="237"/>
      <c r="K300" s="237"/>
      <c r="L300" s="237"/>
      <c r="M300" s="237"/>
      <c r="N300" s="222"/>
      <c r="O300" s="222"/>
      <c r="P300" s="222"/>
      <c r="Q300" s="222"/>
      <c r="R300" s="222"/>
      <c r="S300" s="222"/>
      <c r="T300" s="223"/>
      <c r="U300" s="222"/>
      <c r="V300" s="212"/>
      <c r="W300" s="212"/>
      <c r="X300" s="212"/>
      <c r="Y300" s="212"/>
      <c r="Z300" s="212"/>
      <c r="AA300" s="212"/>
      <c r="AB300" s="212"/>
      <c r="AC300" s="212"/>
      <c r="AD300" s="212"/>
      <c r="AE300" s="212" t="s">
        <v>132</v>
      </c>
      <c r="AF300" s="212">
        <v>0</v>
      </c>
      <c r="AG300" s="212"/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13"/>
      <c r="B301" s="220"/>
      <c r="C301" s="272" t="s">
        <v>143</v>
      </c>
      <c r="D301" s="227"/>
      <c r="E301" s="233">
        <v>26.694199999999999</v>
      </c>
      <c r="F301" s="237"/>
      <c r="G301" s="237"/>
      <c r="H301" s="237"/>
      <c r="I301" s="237"/>
      <c r="J301" s="237"/>
      <c r="K301" s="237"/>
      <c r="L301" s="237"/>
      <c r="M301" s="237"/>
      <c r="N301" s="222"/>
      <c r="O301" s="222"/>
      <c r="P301" s="222"/>
      <c r="Q301" s="222"/>
      <c r="R301" s="222"/>
      <c r="S301" s="222"/>
      <c r="T301" s="223"/>
      <c r="U301" s="222"/>
      <c r="V301" s="212"/>
      <c r="W301" s="212"/>
      <c r="X301" s="212"/>
      <c r="Y301" s="212"/>
      <c r="Z301" s="212"/>
      <c r="AA301" s="212"/>
      <c r="AB301" s="212"/>
      <c r="AC301" s="212"/>
      <c r="AD301" s="212"/>
      <c r="AE301" s="212" t="s">
        <v>132</v>
      </c>
      <c r="AF301" s="212">
        <v>1</v>
      </c>
      <c r="AG301" s="212"/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13">
        <v>70</v>
      </c>
      <c r="B302" s="220" t="s">
        <v>421</v>
      </c>
      <c r="C302" s="269" t="s">
        <v>422</v>
      </c>
      <c r="D302" s="222" t="s">
        <v>129</v>
      </c>
      <c r="E302" s="230">
        <v>68.709999999999994</v>
      </c>
      <c r="F302" s="236"/>
      <c r="G302" s="237">
        <f>ROUND(E302*F302,2)</f>
        <v>0</v>
      </c>
      <c r="H302" s="236"/>
      <c r="I302" s="237">
        <f>ROUND(E302*H302,2)</f>
        <v>0</v>
      </c>
      <c r="J302" s="236"/>
      <c r="K302" s="237">
        <f>ROUND(E302*J302,2)</f>
        <v>0</v>
      </c>
      <c r="L302" s="237">
        <v>21</v>
      </c>
      <c r="M302" s="237">
        <f>G302*(1+L302/100)</f>
        <v>0</v>
      </c>
      <c r="N302" s="222">
        <v>0</v>
      </c>
      <c r="O302" s="222">
        <f>ROUND(E302*N302,5)</f>
        <v>0</v>
      </c>
      <c r="P302" s="222">
        <v>0</v>
      </c>
      <c r="Q302" s="222">
        <f>ROUND(E302*P302,5)</f>
        <v>0</v>
      </c>
      <c r="R302" s="222"/>
      <c r="S302" s="222"/>
      <c r="T302" s="223">
        <v>0.25</v>
      </c>
      <c r="U302" s="222">
        <f>ROUND(E302*T302,2)</f>
        <v>17.18</v>
      </c>
      <c r="V302" s="212"/>
      <c r="W302" s="212"/>
      <c r="X302" s="212"/>
      <c r="Y302" s="212"/>
      <c r="Z302" s="212"/>
      <c r="AA302" s="212"/>
      <c r="AB302" s="212"/>
      <c r="AC302" s="212"/>
      <c r="AD302" s="212"/>
      <c r="AE302" s="212" t="s">
        <v>130</v>
      </c>
      <c r="AF302" s="212"/>
      <c r="AG302" s="212"/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ht="22.5" outlineLevel="1">
      <c r="A303" s="213"/>
      <c r="B303" s="220"/>
      <c r="C303" s="275" t="s">
        <v>423</v>
      </c>
      <c r="D303" s="229"/>
      <c r="E303" s="235"/>
      <c r="F303" s="239"/>
      <c r="G303" s="240"/>
      <c r="H303" s="237"/>
      <c r="I303" s="237"/>
      <c r="J303" s="237"/>
      <c r="K303" s="237"/>
      <c r="L303" s="237"/>
      <c r="M303" s="237"/>
      <c r="N303" s="222"/>
      <c r="O303" s="222"/>
      <c r="P303" s="222"/>
      <c r="Q303" s="222"/>
      <c r="R303" s="222"/>
      <c r="S303" s="222"/>
      <c r="T303" s="223"/>
      <c r="U303" s="222"/>
      <c r="V303" s="212"/>
      <c r="W303" s="212"/>
      <c r="X303" s="212"/>
      <c r="Y303" s="212"/>
      <c r="Z303" s="212"/>
      <c r="AA303" s="212"/>
      <c r="AB303" s="212"/>
      <c r="AC303" s="212"/>
      <c r="AD303" s="212"/>
      <c r="AE303" s="212" t="s">
        <v>336</v>
      </c>
      <c r="AF303" s="212"/>
      <c r="AG303" s="212"/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5" t="str">
        <f>C303</f>
        <v>Poožka obsahuje provedení stěrkové hydroizolace na vyrovnaný a očištěný podklad před lepením dlažby, včetně dodávky hmot.</v>
      </c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13">
        <v>71</v>
      </c>
      <c r="B304" s="220" t="s">
        <v>424</v>
      </c>
      <c r="C304" s="269" t="s">
        <v>425</v>
      </c>
      <c r="D304" s="222" t="s">
        <v>129</v>
      </c>
      <c r="E304" s="230">
        <v>68.709999999999994</v>
      </c>
      <c r="F304" s="236"/>
      <c r="G304" s="237">
        <f>ROUND(E304*F304,2)</f>
        <v>0</v>
      </c>
      <c r="H304" s="236"/>
      <c r="I304" s="237">
        <f>ROUND(E304*H304,2)</f>
        <v>0</v>
      </c>
      <c r="J304" s="236"/>
      <c r="K304" s="237">
        <f>ROUND(E304*J304,2)</f>
        <v>0</v>
      </c>
      <c r="L304" s="237">
        <v>21</v>
      </c>
      <c r="M304" s="237">
        <f>G304*(1+L304/100)</f>
        <v>0</v>
      </c>
      <c r="N304" s="222">
        <v>5.0400000000000002E-3</v>
      </c>
      <c r="O304" s="222">
        <f>ROUND(E304*N304,5)</f>
        <v>0.3463</v>
      </c>
      <c r="P304" s="222">
        <v>0</v>
      </c>
      <c r="Q304" s="222">
        <f>ROUND(E304*P304,5)</f>
        <v>0</v>
      </c>
      <c r="R304" s="222"/>
      <c r="S304" s="222"/>
      <c r="T304" s="223">
        <v>0.97799999999999998</v>
      </c>
      <c r="U304" s="222">
        <f>ROUND(E304*T304,2)</f>
        <v>67.2</v>
      </c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 t="s">
        <v>130</v>
      </c>
      <c r="AF304" s="212"/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13">
        <v>72</v>
      </c>
      <c r="B305" s="220" t="s">
        <v>426</v>
      </c>
      <c r="C305" s="269" t="s">
        <v>427</v>
      </c>
      <c r="D305" s="222" t="s">
        <v>129</v>
      </c>
      <c r="E305" s="230">
        <v>68.709999999999994</v>
      </c>
      <c r="F305" s="236"/>
      <c r="G305" s="237">
        <f>ROUND(E305*F305,2)</f>
        <v>0</v>
      </c>
      <c r="H305" s="236"/>
      <c r="I305" s="237">
        <f>ROUND(E305*H305,2)</f>
        <v>0</v>
      </c>
      <c r="J305" s="236"/>
      <c r="K305" s="237">
        <f>ROUND(E305*J305,2)</f>
        <v>0</v>
      </c>
      <c r="L305" s="237">
        <v>21</v>
      </c>
      <c r="M305" s="237">
        <f>G305*(1+L305/100)</f>
        <v>0</v>
      </c>
      <c r="N305" s="222">
        <v>8.0000000000000004E-4</v>
      </c>
      <c r="O305" s="222">
        <f>ROUND(E305*N305,5)</f>
        <v>5.4969999999999998E-2</v>
      </c>
      <c r="P305" s="222">
        <v>0</v>
      </c>
      <c r="Q305" s="222">
        <f>ROUND(E305*P305,5)</f>
        <v>0</v>
      </c>
      <c r="R305" s="222"/>
      <c r="S305" s="222"/>
      <c r="T305" s="223">
        <v>0</v>
      </c>
      <c r="U305" s="222">
        <f>ROUND(E305*T305,2)</f>
        <v>0</v>
      </c>
      <c r="V305" s="212"/>
      <c r="W305" s="212"/>
      <c r="X305" s="212"/>
      <c r="Y305" s="212"/>
      <c r="Z305" s="212"/>
      <c r="AA305" s="212"/>
      <c r="AB305" s="212"/>
      <c r="AC305" s="212"/>
      <c r="AD305" s="212"/>
      <c r="AE305" s="212" t="s">
        <v>130</v>
      </c>
      <c r="AF305" s="212"/>
      <c r="AG305" s="212"/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13">
        <v>73</v>
      </c>
      <c r="B306" s="220" t="s">
        <v>428</v>
      </c>
      <c r="C306" s="269" t="s">
        <v>429</v>
      </c>
      <c r="D306" s="222" t="s">
        <v>155</v>
      </c>
      <c r="E306" s="230">
        <v>102.16</v>
      </c>
      <c r="F306" s="236"/>
      <c r="G306" s="237">
        <f>ROUND(E306*F306,2)</f>
        <v>0</v>
      </c>
      <c r="H306" s="236"/>
      <c r="I306" s="237">
        <f>ROUND(E306*H306,2)</f>
        <v>0</v>
      </c>
      <c r="J306" s="236"/>
      <c r="K306" s="237">
        <f>ROUND(E306*J306,2)</f>
        <v>0</v>
      </c>
      <c r="L306" s="237">
        <v>21</v>
      </c>
      <c r="M306" s="237">
        <f>G306*(1+L306/100)</f>
        <v>0</v>
      </c>
      <c r="N306" s="222">
        <v>4.0000000000000003E-5</v>
      </c>
      <c r="O306" s="222">
        <f>ROUND(E306*N306,5)</f>
        <v>4.0899999999999999E-3</v>
      </c>
      <c r="P306" s="222">
        <v>0</v>
      </c>
      <c r="Q306" s="222">
        <f>ROUND(E306*P306,5)</f>
        <v>0</v>
      </c>
      <c r="R306" s="222"/>
      <c r="S306" s="222"/>
      <c r="T306" s="223">
        <v>7.0000000000000007E-2</v>
      </c>
      <c r="U306" s="222">
        <f>ROUND(E306*T306,2)</f>
        <v>7.15</v>
      </c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 t="s">
        <v>130</v>
      </c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13"/>
      <c r="B307" s="220"/>
      <c r="C307" s="270" t="s">
        <v>430</v>
      </c>
      <c r="D307" s="224"/>
      <c r="E307" s="231">
        <v>12.2</v>
      </c>
      <c r="F307" s="237"/>
      <c r="G307" s="237"/>
      <c r="H307" s="237"/>
      <c r="I307" s="237"/>
      <c r="J307" s="237"/>
      <c r="K307" s="237"/>
      <c r="L307" s="237"/>
      <c r="M307" s="237"/>
      <c r="N307" s="222"/>
      <c r="O307" s="222"/>
      <c r="P307" s="222"/>
      <c r="Q307" s="222"/>
      <c r="R307" s="222"/>
      <c r="S307" s="222"/>
      <c r="T307" s="223"/>
      <c r="U307" s="22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 t="s">
        <v>132</v>
      </c>
      <c r="AF307" s="212">
        <v>0</v>
      </c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13"/>
      <c r="B308" s="220"/>
      <c r="C308" s="272" t="s">
        <v>143</v>
      </c>
      <c r="D308" s="227"/>
      <c r="E308" s="233">
        <v>12.2</v>
      </c>
      <c r="F308" s="237"/>
      <c r="G308" s="237"/>
      <c r="H308" s="237"/>
      <c r="I308" s="237"/>
      <c r="J308" s="237"/>
      <c r="K308" s="237"/>
      <c r="L308" s="237"/>
      <c r="M308" s="237"/>
      <c r="N308" s="222"/>
      <c r="O308" s="222"/>
      <c r="P308" s="222"/>
      <c r="Q308" s="222"/>
      <c r="R308" s="222"/>
      <c r="S308" s="222"/>
      <c r="T308" s="223"/>
      <c r="U308" s="222"/>
      <c r="V308" s="212"/>
      <c r="W308" s="212"/>
      <c r="X308" s="212"/>
      <c r="Y308" s="212"/>
      <c r="Z308" s="212"/>
      <c r="AA308" s="212"/>
      <c r="AB308" s="212"/>
      <c r="AC308" s="212"/>
      <c r="AD308" s="212"/>
      <c r="AE308" s="212" t="s">
        <v>132</v>
      </c>
      <c r="AF308" s="212">
        <v>1</v>
      </c>
      <c r="AG308" s="212"/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13"/>
      <c r="B309" s="220"/>
      <c r="C309" s="270" t="s">
        <v>431</v>
      </c>
      <c r="D309" s="224"/>
      <c r="E309" s="231">
        <v>12.08</v>
      </c>
      <c r="F309" s="237"/>
      <c r="G309" s="237"/>
      <c r="H309" s="237"/>
      <c r="I309" s="237"/>
      <c r="J309" s="237"/>
      <c r="K309" s="237"/>
      <c r="L309" s="237"/>
      <c r="M309" s="237"/>
      <c r="N309" s="222"/>
      <c r="O309" s="222"/>
      <c r="P309" s="222"/>
      <c r="Q309" s="222"/>
      <c r="R309" s="222"/>
      <c r="S309" s="222"/>
      <c r="T309" s="223"/>
      <c r="U309" s="222"/>
      <c r="V309" s="212"/>
      <c r="W309" s="212"/>
      <c r="X309" s="212"/>
      <c r="Y309" s="212"/>
      <c r="Z309" s="212"/>
      <c r="AA309" s="212"/>
      <c r="AB309" s="212"/>
      <c r="AC309" s="212"/>
      <c r="AD309" s="212"/>
      <c r="AE309" s="212" t="s">
        <v>132</v>
      </c>
      <c r="AF309" s="212">
        <v>0</v>
      </c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13"/>
      <c r="B310" s="220"/>
      <c r="C310" s="270" t="s">
        <v>432</v>
      </c>
      <c r="D310" s="224"/>
      <c r="E310" s="231">
        <v>10.119999999999999</v>
      </c>
      <c r="F310" s="237"/>
      <c r="G310" s="237"/>
      <c r="H310" s="237"/>
      <c r="I310" s="237"/>
      <c r="J310" s="237"/>
      <c r="K310" s="237"/>
      <c r="L310" s="237"/>
      <c r="M310" s="237"/>
      <c r="N310" s="222"/>
      <c r="O310" s="222"/>
      <c r="P310" s="222"/>
      <c r="Q310" s="222"/>
      <c r="R310" s="222"/>
      <c r="S310" s="222"/>
      <c r="T310" s="223"/>
      <c r="U310" s="222"/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 t="s">
        <v>132</v>
      </c>
      <c r="AF310" s="212">
        <v>0</v>
      </c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13"/>
      <c r="B311" s="220"/>
      <c r="C311" s="270" t="s">
        <v>433</v>
      </c>
      <c r="D311" s="224"/>
      <c r="E311" s="231">
        <v>3.16</v>
      </c>
      <c r="F311" s="237"/>
      <c r="G311" s="237"/>
      <c r="H311" s="237"/>
      <c r="I311" s="237"/>
      <c r="J311" s="237"/>
      <c r="K311" s="237"/>
      <c r="L311" s="237"/>
      <c r="M311" s="237"/>
      <c r="N311" s="222"/>
      <c r="O311" s="222"/>
      <c r="P311" s="222"/>
      <c r="Q311" s="222"/>
      <c r="R311" s="222"/>
      <c r="S311" s="222"/>
      <c r="T311" s="223"/>
      <c r="U311" s="222"/>
      <c r="V311" s="212"/>
      <c r="W311" s="212"/>
      <c r="X311" s="212"/>
      <c r="Y311" s="212"/>
      <c r="Z311" s="212"/>
      <c r="AA311" s="212"/>
      <c r="AB311" s="212"/>
      <c r="AC311" s="212"/>
      <c r="AD311" s="212"/>
      <c r="AE311" s="212" t="s">
        <v>132</v>
      </c>
      <c r="AF311" s="212">
        <v>0</v>
      </c>
      <c r="AG311" s="212"/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13"/>
      <c r="B312" s="220"/>
      <c r="C312" s="270" t="s">
        <v>434</v>
      </c>
      <c r="D312" s="224"/>
      <c r="E312" s="231">
        <v>8.2799999999999994</v>
      </c>
      <c r="F312" s="237"/>
      <c r="G312" s="237"/>
      <c r="H312" s="237"/>
      <c r="I312" s="237"/>
      <c r="J312" s="237"/>
      <c r="K312" s="237"/>
      <c r="L312" s="237"/>
      <c r="M312" s="237"/>
      <c r="N312" s="222"/>
      <c r="O312" s="222"/>
      <c r="P312" s="222"/>
      <c r="Q312" s="222"/>
      <c r="R312" s="222"/>
      <c r="S312" s="222"/>
      <c r="T312" s="223"/>
      <c r="U312" s="222"/>
      <c r="V312" s="212"/>
      <c r="W312" s="212"/>
      <c r="X312" s="212"/>
      <c r="Y312" s="212"/>
      <c r="Z312" s="212"/>
      <c r="AA312" s="212"/>
      <c r="AB312" s="212"/>
      <c r="AC312" s="212"/>
      <c r="AD312" s="212"/>
      <c r="AE312" s="212" t="s">
        <v>132</v>
      </c>
      <c r="AF312" s="212">
        <v>0</v>
      </c>
      <c r="AG312" s="212"/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13"/>
      <c r="B313" s="220"/>
      <c r="C313" s="270" t="s">
        <v>164</v>
      </c>
      <c r="D313" s="224"/>
      <c r="E313" s="231">
        <v>3.5</v>
      </c>
      <c r="F313" s="237"/>
      <c r="G313" s="237"/>
      <c r="H313" s="237"/>
      <c r="I313" s="237"/>
      <c r="J313" s="237"/>
      <c r="K313" s="237"/>
      <c r="L313" s="237"/>
      <c r="M313" s="237"/>
      <c r="N313" s="222"/>
      <c r="O313" s="222"/>
      <c r="P313" s="222"/>
      <c r="Q313" s="222"/>
      <c r="R313" s="222"/>
      <c r="S313" s="222"/>
      <c r="T313" s="223"/>
      <c r="U313" s="222"/>
      <c r="V313" s="212"/>
      <c r="W313" s="212"/>
      <c r="X313" s="212"/>
      <c r="Y313" s="212"/>
      <c r="Z313" s="212"/>
      <c r="AA313" s="212"/>
      <c r="AB313" s="212"/>
      <c r="AC313" s="212"/>
      <c r="AD313" s="212"/>
      <c r="AE313" s="212" t="s">
        <v>132</v>
      </c>
      <c r="AF313" s="212">
        <v>0</v>
      </c>
      <c r="AG313" s="212"/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13"/>
      <c r="B314" s="220"/>
      <c r="C314" s="270" t="s">
        <v>165</v>
      </c>
      <c r="D314" s="224"/>
      <c r="E314" s="231">
        <v>3.46</v>
      </c>
      <c r="F314" s="237"/>
      <c r="G314" s="237"/>
      <c r="H314" s="237"/>
      <c r="I314" s="237"/>
      <c r="J314" s="237"/>
      <c r="K314" s="237"/>
      <c r="L314" s="237"/>
      <c r="M314" s="237"/>
      <c r="N314" s="222"/>
      <c r="O314" s="222"/>
      <c r="P314" s="222"/>
      <c r="Q314" s="222"/>
      <c r="R314" s="222"/>
      <c r="S314" s="222"/>
      <c r="T314" s="223"/>
      <c r="U314" s="22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 t="s">
        <v>132</v>
      </c>
      <c r="AF314" s="212">
        <v>0</v>
      </c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13"/>
      <c r="B315" s="220"/>
      <c r="C315" s="270" t="s">
        <v>166</v>
      </c>
      <c r="D315" s="224"/>
      <c r="E315" s="231">
        <v>4.38</v>
      </c>
      <c r="F315" s="237"/>
      <c r="G315" s="237"/>
      <c r="H315" s="237"/>
      <c r="I315" s="237"/>
      <c r="J315" s="237"/>
      <c r="K315" s="237"/>
      <c r="L315" s="237"/>
      <c r="M315" s="237"/>
      <c r="N315" s="222"/>
      <c r="O315" s="222"/>
      <c r="P315" s="222"/>
      <c r="Q315" s="222"/>
      <c r="R315" s="222"/>
      <c r="S315" s="222"/>
      <c r="T315" s="223"/>
      <c r="U315" s="22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 t="s">
        <v>132</v>
      </c>
      <c r="AF315" s="212">
        <v>0</v>
      </c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13"/>
      <c r="B316" s="220"/>
      <c r="C316" s="272" t="s">
        <v>143</v>
      </c>
      <c r="D316" s="227"/>
      <c r="E316" s="233">
        <v>44.98</v>
      </c>
      <c r="F316" s="237"/>
      <c r="G316" s="237"/>
      <c r="H316" s="237"/>
      <c r="I316" s="237"/>
      <c r="J316" s="237"/>
      <c r="K316" s="237"/>
      <c r="L316" s="237"/>
      <c r="M316" s="237"/>
      <c r="N316" s="222"/>
      <c r="O316" s="222"/>
      <c r="P316" s="222"/>
      <c r="Q316" s="222"/>
      <c r="R316" s="222"/>
      <c r="S316" s="222"/>
      <c r="T316" s="223"/>
      <c r="U316" s="22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 t="s">
        <v>132</v>
      </c>
      <c r="AF316" s="212">
        <v>1</v>
      </c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13"/>
      <c r="B317" s="220"/>
      <c r="C317" s="270" t="s">
        <v>435</v>
      </c>
      <c r="D317" s="224"/>
      <c r="E317" s="231">
        <v>44.98</v>
      </c>
      <c r="F317" s="237"/>
      <c r="G317" s="237"/>
      <c r="H317" s="237"/>
      <c r="I317" s="237"/>
      <c r="J317" s="237"/>
      <c r="K317" s="237"/>
      <c r="L317" s="237"/>
      <c r="M317" s="237"/>
      <c r="N317" s="222"/>
      <c r="O317" s="222"/>
      <c r="P317" s="222"/>
      <c r="Q317" s="222"/>
      <c r="R317" s="222"/>
      <c r="S317" s="222"/>
      <c r="T317" s="223"/>
      <c r="U317" s="22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 t="s">
        <v>132</v>
      </c>
      <c r="AF317" s="212">
        <v>0</v>
      </c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13">
        <v>74</v>
      </c>
      <c r="B318" s="220" t="s">
        <v>436</v>
      </c>
      <c r="C318" s="269" t="s">
        <v>437</v>
      </c>
      <c r="D318" s="222" t="s">
        <v>129</v>
      </c>
      <c r="E318" s="230">
        <v>75.581000000000003</v>
      </c>
      <c r="F318" s="236"/>
      <c r="G318" s="237">
        <f>ROUND(E318*F318,2)</f>
        <v>0</v>
      </c>
      <c r="H318" s="236"/>
      <c r="I318" s="237">
        <f>ROUND(E318*H318,2)</f>
        <v>0</v>
      </c>
      <c r="J318" s="236"/>
      <c r="K318" s="237">
        <f>ROUND(E318*J318,2)</f>
        <v>0</v>
      </c>
      <c r="L318" s="237">
        <v>21</v>
      </c>
      <c r="M318" s="237">
        <f>G318*(1+L318/100)</f>
        <v>0</v>
      </c>
      <c r="N318" s="222">
        <v>1.8120000000000001E-2</v>
      </c>
      <c r="O318" s="222">
        <f>ROUND(E318*N318,5)</f>
        <v>1.3695299999999999</v>
      </c>
      <c r="P318" s="222">
        <v>0</v>
      </c>
      <c r="Q318" s="222">
        <f>ROUND(E318*P318,5)</f>
        <v>0</v>
      </c>
      <c r="R318" s="222"/>
      <c r="S318" s="222"/>
      <c r="T318" s="223">
        <v>0</v>
      </c>
      <c r="U318" s="222">
        <f>ROUND(E318*T318,2)</f>
        <v>0</v>
      </c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 t="s">
        <v>223</v>
      </c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13"/>
      <c r="B319" s="220"/>
      <c r="C319" s="270" t="s">
        <v>438</v>
      </c>
      <c r="D319" s="224"/>
      <c r="E319" s="231">
        <v>75.581000000000003</v>
      </c>
      <c r="F319" s="237"/>
      <c r="G319" s="237"/>
      <c r="H319" s="237"/>
      <c r="I319" s="237"/>
      <c r="J319" s="237"/>
      <c r="K319" s="237"/>
      <c r="L319" s="237"/>
      <c r="M319" s="237"/>
      <c r="N319" s="222"/>
      <c r="O319" s="222"/>
      <c r="P319" s="222"/>
      <c r="Q319" s="222"/>
      <c r="R319" s="222"/>
      <c r="S319" s="222"/>
      <c r="T319" s="223"/>
      <c r="U319" s="222"/>
      <c r="V319" s="212"/>
      <c r="W319" s="212"/>
      <c r="X319" s="212"/>
      <c r="Y319" s="212"/>
      <c r="Z319" s="212"/>
      <c r="AA319" s="212"/>
      <c r="AB319" s="212"/>
      <c r="AC319" s="212"/>
      <c r="AD319" s="212"/>
      <c r="AE319" s="212" t="s">
        <v>132</v>
      </c>
      <c r="AF319" s="212">
        <v>0</v>
      </c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13">
        <v>75</v>
      </c>
      <c r="B320" s="220" t="s">
        <v>439</v>
      </c>
      <c r="C320" s="269" t="s">
        <v>440</v>
      </c>
      <c r="D320" s="222" t="s">
        <v>0</v>
      </c>
      <c r="E320" s="230">
        <v>868.89</v>
      </c>
      <c r="F320" s="236"/>
      <c r="G320" s="237">
        <f>ROUND(E320*F320,2)</f>
        <v>0</v>
      </c>
      <c r="H320" s="236"/>
      <c r="I320" s="237">
        <f>ROUND(E320*H320,2)</f>
        <v>0</v>
      </c>
      <c r="J320" s="236"/>
      <c r="K320" s="237">
        <f>ROUND(E320*J320,2)</f>
        <v>0</v>
      </c>
      <c r="L320" s="237">
        <v>21</v>
      </c>
      <c r="M320" s="237">
        <f>G320*(1+L320/100)</f>
        <v>0</v>
      </c>
      <c r="N320" s="222">
        <v>0</v>
      </c>
      <c r="O320" s="222">
        <f>ROUND(E320*N320,5)</f>
        <v>0</v>
      </c>
      <c r="P320" s="222">
        <v>0</v>
      </c>
      <c r="Q320" s="222">
        <f>ROUND(E320*P320,5)</f>
        <v>0</v>
      </c>
      <c r="R320" s="222"/>
      <c r="S320" s="222"/>
      <c r="T320" s="223">
        <v>0</v>
      </c>
      <c r="U320" s="222">
        <f>ROUND(E320*T320,2)</f>
        <v>0</v>
      </c>
      <c r="V320" s="212"/>
      <c r="W320" s="212"/>
      <c r="X320" s="212"/>
      <c r="Y320" s="212"/>
      <c r="Z320" s="212"/>
      <c r="AA320" s="212"/>
      <c r="AB320" s="212"/>
      <c r="AC320" s="212"/>
      <c r="AD320" s="212"/>
      <c r="AE320" s="212" t="s">
        <v>130</v>
      </c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>
      <c r="A321" s="214" t="s">
        <v>125</v>
      </c>
      <c r="B321" s="221" t="s">
        <v>88</v>
      </c>
      <c r="C321" s="271" t="s">
        <v>89</v>
      </c>
      <c r="D321" s="225"/>
      <c r="E321" s="232"/>
      <c r="F321" s="238"/>
      <c r="G321" s="238">
        <f>SUMIF(AE322:AE338,"&lt;&gt;NOR",G322:G338)</f>
        <v>0</v>
      </c>
      <c r="H321" s="238"/>
      <c r="I321" s="238">
        <f>SUM(I322:I338)</f>
        <v>0</v>
      </c>
      <c r="J321" s="238"/>
      <c r="K321" s="238">
        <f>SUM(K322:K338)</f>
        <v>0</v>
      </c>
      <c r="L321" s="238"/>
      <c r="M321" s="238">
        <f>SUM(M322:M338)</f>
        <v>0</v>
      </c>
      <c r="N321" s="225"/>
      <c r="O321" s="225">
        <f>SUM(O322:O338)</f>
        <v>0.21961</v>
      </c>
      <c r="P321" s="225"/>
      <c r="Q321" s="225">
        <f>SUM(Q322:Q338)</f>
        <v>6.1580000000000003E-2</v>
      </c>
      <c r="R321" s="225"/>
      <c r="S321" s="225"/>
      <c r="T321" s="226"/>
      <c r="U321" s="225">
        <f>SUM(U322:U338)</f>
        <v>56.890000000000008</v>
      </c>
      <c r="AE321" t="s">
        <v>126</v>
      </c>
    </row>
    <row r="322" spans="1:60" outlineLevel="1">
      <c r="A322" s="213">
        <v>76</v>
      </c>
      <c r="B322" s="220" t="s">
        <v>441</v>
      </c>
      <c r="C322" s="269" t="s">
        <v>442</v>
      </c>
      <c r="D322" s="222" t="s">
        <v>129</v>
      </c>
      <c r="E322" s="230">
        <v>61.58</v>
      </c>
      <c r="F322" s="236"/>
      <c r="G322" s="237">
        <f>ROUND(E322*F322,2)</f>
        <v>0</v>
      </c>
      <c r="H322" s="236"/>
      <c r="I322" s="237">
        <f>ROUND(E322*H322,2)</f>
        <v>0</v>
      </c>
      <c r="J322" s="236"/>
      <c r="K322" s="237">
        <f>ROUND(E322*J322,2)</f>
        <v>0</v>
      </c>
      <c r="L322" s="237">
        <v>21</v>
      </c>
      <c r="M322" s="237">
        <f>G322*(1+L322/100)</f>
        <v>0</v>
      </c>
      <c r="N322" s="222">
        <v>0</v>
      </c>
      <c r="O322" s="222">
        <f>ROUND(E322*N322,5)</f>
        <v>0</v>
      </c>
      <c r="P322" s="222">
        <v>1E-3</v>
      </c>
      <c r="Q322" s="222">
        <f>ROUND(E322*P322,5)</f>
        <v>6.1580000000000003E-2</v>
      </c>
      <c r="R322" s="222"/>
      <c r="S322" s="222"/>
      <c r="T322" s="223">
        <v>0.255</v>
      </c>
      <c r="U322" s="222">
        <f>ROUND(E322*T322,2)</f>
        <v>15.7</v>
      </c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 t="s">
        <v>130</v>
      </c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13"/>
      <c r="B323" s="220"/>
      <c r="C323" s="270" t="s">
        <v>443</v>
      </c>
      <c r="D323" s="224"/>
      <c r="E323" s="231">
        <v>61.58</v>
      </c>
      <c r="F323" s="237"/>
      <c r="G323" s="237"/>
      <c r="H323" s="237"/>
      <c r="I323" s="237"/>
      <c r="J323" s="237"/>
      <c r="K323" s="237"/>
      <c r="L323" s="237"/>
      <c r="M323" s="237"/>
      <c r="N323" s="222"/>
      <c r="O323" s="222"/>
      <c r="P323" s="222"/>
      <c r="Q323" s="222"/>
      <c r="R323" s="222"/>
      <c r="S323" s="222"/>
      <c r="T323" s="223"/>
      <c r="U323" s="222"/>
      <c r="V323" s="212"/>
      <c r="W323" s="212"/>
      <c r="X323" s="212"/>
      <c r="Y323" s="212"/>
      <c r="Z323" s="212"/>
      <c r="AA323" s="212"/>
      <c r="AB323" s="212"/>
      <c r="AC323" s="212"/>
      <c r="AD323" s="212"/>
      <c r="AE323" s="212" t="s">
        <v>132</v>
      </c>
      <c r="AF323" s="212">
        <v>0</v>
      </c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13">
        <v>77</v>
      </c>
      <c r="B324" s="220" t="s">
        <v>444</v>
      </c>
      <c r="C324" s="269" t="s">
        <v>445</v>
      </c>
      <c r="D324" s="222" t="s">
        <v>155</v>
      </c>
      <c r="E324" s="230">
        <v>65.58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21</v>
      </c>
      <c r="M324" s="237">
        <f>G324*(1+L324/100)</f>
        <v>0</v>
      </c>
      <c r="N324" s="222">
        <v>0</v>
      </c>
      <c r="O324" s="222">
        <f>ROUND(E324*N324,5)</f>
        <v>0</v>
      </c>
      <c r="P324" s="222">
        <v>0</v>
      </c>
      <c r="Q324" s="222">
        <f>ROUND(E324*P324,5)</f>
        <v>0</v>
      </c>
      <c r="R324" s="222"/>
      <c r="S324" s="222"/>
      <c r="T324" s="223">
        <v>3.5000000000000003E-2</v>
      </c>
      <c r="U324" s="222">
        <f>ROUND(E324*T324,2)</f>
        <v>2.2999999999999998</v>
      </c>
      <c r="V324" s="212"/>
      <c r="W324" s="212"/>
      <c r="X324" s="212"/>
      <c r="Y324" s="212"/>
      <c r="Z324" s="212"/>
      <c r="AA324" s="212"/>
      <c r="AB324" s="212"/>
      <c r="AC324" s="212"/>
      <c r="AD324" s="212"/>
      <c r="AE324" s="212" t="s">
        <v>130</v>
      </c>
      <c r="AF324" s="212"/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13"/>
      <c r="B325" s="220"/>
      <c r="C325" s="270" t="s">
        <v>446</v>
      </c>
      <c r="D325" s="224"/>
      <c r="E325" s="231">
        <v>16.34</v>
      </c>
      <c r="F325" s="237"/>
      <c r="G325" s="237"/>
      <c r="H325" s="237"/>
      <c r="I325" s="237"/>
      <c r="J325" s="237"/>
      <c r="K325" s="237"/>
      <c r="L325" s="237"/>
      <c r="M325" s="237"/>
      <c r="N325" s="222"/>
      <c r="O325" s="222"/>
      <c r="P325" s="222"/>
      <c r="Q325" s="222"/>
      <c r="R325" s="222"/>
      <c r="S325" s="222"/>
      <c r="T325" s="223"/>
      <c r="U325" s="222"/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 t="s">
        <v>132</v>
      </c>
      <c r="AF325" s="212">
        <v>0</v>
      </c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13"/>
      <c r="B326" s="220"/>
      <c r="C326" s="270" t="s">
        <v>447</v>
      </c>
      <c r="D326" s="224"/>
      <c r="E326" s="231">
        <v>16.38</v>
      </c>
      <c r="F326" s="237"/>
      <c r="G326" s="237"/>
      <c r="H326" s="237"/>
      <c r="I326" s="237"/>
      <c r="J326" s="237"/>
      <c r="K326" s="237"/>
      <c r="L326" s="237"/>
      <c r="M326" s="237"/>
      <c r="N326" s="222"/>
      <c r="O326" s="222"/>
      <c r="P326" s="222"/>
      <c r="Q326" s="222"/>
      <c r="R326" s="222"/>
      <c r="S326" s="222"/>
      <c r="T326" s="223"/>
      <c r="U326" s="222"/>
      <c r="V326" s="212"/>
      <c r="W326" s="212"/>
      <c r="X326" s="212"/>
      <c r="Y326" s="212"/>
      <c r="Z326" s="212"/>
      <c r="AA326" s="212"/>
      <c r="AB326" s="212"/>
      <c r="AC326" s="212"/>
      <c r="AD326" s="212"/>
      <c r="AE326" s="212" t="s">
        <v>132</v>
      </c>
      <c r="AF326" s="212">
        <v>0</v>
      </c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13"/>
      <c r="B327" s="220"/>
      <c r="C327" s="270" t="s">
        <v>448</v>
      </c>
      <c r="D327" s="224"/>
      <c r="E327" s="231">
        <v>16.46</v>
      </c>
      <c r="F327" s="237"/>
      <c r="G327" s="237"/>
      <c r="H327" s="237"/>
      <c r="I327" s="237"/>
      <c r="J327" s="237"/>
      <c r="K327" s="237"/>
      <c r="L327" s="237"/>
      <c r="M327" s="237"/>
      <c r="N327" s="222"/>
      <c r="O327" s="222"/>
      <c r="P327" s="222"/>
      <c r="Q327" s="222"/>
      <c r="R327" s="222"/>
      <c r="S327" s="222"/>
      <c r="T327" s="223"/>
      <c r="U327" s="222"/>
      <c r="V327" s="212"/>
      <c r="W327" s="212"/>
      <c r="X327" s="212"/>
      <c r="Y327" s="212"/>
      <c r="Z327" s="212"/>
      <c r="AA327" s="212"/>
      <c r="AB327" s="212"/>
      <c r="AC327" s="212"/>
      <c r="AD327" s="212"/>
      <c r="AE327" s="212" t="s">
        <v>132</v>
      </c>
      <c r="AF327" s="212">
        <v>0</v>
      </c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13"/>
      <c r="B328" s="220"/>
      <c r="C328" s="270" t="s">
        <v>449</v>
      </c>
      <c r="D328" s="224"/>
      <c r="E328" s="231">
        <v>16.399999999999999</v>
      </c>
      <c r="F328" s="237"/>
      <c r="G328" s="237"/>
      <c r="H328" s="237"/>
      <c r="I328" s="237"/>
      <c r="J328" s="237"/>
      <c r="K328" s="237"/>
      <c r="L328" s="237"/>
      <c r="M328" s="237"/>
      <c r="N328" s="222"/>
      <c r="O328" s="222"/>
      <c r="P328" s="222"/>
      <c r="Q328" s="222"/>
      <c r="R328" s="222"/>
      <c r="S328" s="222"/>
      <c r="T328" s="223"/>
      <c r="U328" s="222"/>
      <c r="V328" s="212"/>
      <c r="W328" s="212"/>
      <c r="X328" s="212"/>
      <c r="Y328" s="212"/>
      <c r="Z328" s="212"/>
      <c r="AA328" s="212"/>
      <c r="AB328" s="212"/>
      <c r="AC328" s="212"/>
      <c r="AD328" s="212"/>
      <c r="AE328" s="212" t="s">
        <v>132</v>
      </c>
      <c r="AF328" s="212">
        <v>0</v>
      </c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13">
        <v>78</v>
      </c>
      <c r="B329" s="220" t="s">
        <v>450</v>
      </c>
      <c r="C329" s="269" t="s">
        <v>451</v>
      </c>
      <c r="D329" s="222" t="s">
        <v>129</v>
      </c>
      <c r="E329" s="230">
        <v>61.58</v>
      </c>
      <c r="F329" s="236"/>
      <c r="G329" s="237">
        <f>ROUND(E329*F329,2)</f>
        <v>0</v>
      </c>
      <c r="H329" s="236"/>
      <c r="I329" s="237">
        <f>ROUND(E329*H329,2)</f>
        <v>0</v>
      </c>
      <c r="J329" s="236"/>
      <c r="K329" s="237">
        <f>ROUND(E329*J329,2)</f>
        <v>0</v>
      </c>
      <c r="L329" s="237">
        <v>21</v>
      </c>
      <c r="M329" s="237">
        <f>G329*(1+L329/100)</f>
        <v>0</v>
      </c>
      <c r="N329" s="222">
        <v>0</v>
      </c>
      <c r="O329" s="222">
        <f>ROUND(E329*N329,5)</f>
        <v>0</v>
      </c>
      <c r="P329" s="222">
        <v>0</v>
      </c>
      <c r="Q329" s="222">
        <f>ROUND(E329*P329,5)</f>
        <v>0</v>
      </c>
      <c r="R329" s="222"/>
      <c r="S329" s="222"/>
      <c r="T329" s="223">
        <v>0.14699999999999999</v>
      </c>
      <c r="U329" s="222">
        <f>ROUND(E329*T329,2)</f>
        <v>9.0500000000000007</v>
      </c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2" t="s">
        <v>130</v>
      </c>
      <c r="AF329" s="212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1">
      <c r="A330" s="213"/>
      <c r="B330" s="220"/>
      <c r="C330" s="275" t="s">
        <v>452</v>
      </c>
      <c r="D330" s="229"/>
      <c r="E330" s="235"/>
      <c r="F330" s="239"/>
      <c r="G330" s="240"/>
      <c r="H330" s="237"/>
      <c r="I330" s="237"/>
      <c r="J330" s="237"/>
      <c r="K330" s="237"/>
      <c r="L330" s="237"/>
      <c r="M330" s="237"/>
      <c r="N330" s="222"/>
      <c r="O330" s="222"/>
      <c r="P330" s="222"/>
      <c r="Q330" s="222"/>
      <c r="R330" s="222"/>
      <c r="S330" s="222"/>
      <c r="T330" s="223"/>
      <c r="U330" s="22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2" t="s">
        <v>336</v>
      </c>
      <c r="AF330" s="212"/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5" t="str">
        <f>C330</f>
        <v>Položka obsahuje vyrovnání nerovností podkladu pod PVC samonivelační hmotou tl.do 5mm, včetně dodávky samonivelační hmoty</v>
      </c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13">
        <v>79</v>
      </c>
      <c r="B331" s="220" t="s">
        <v>453</v>
      </c>
      <c r="C331" s="269" t="s">
        <v>454</v>
      </c>
      <c r="D331" s="222" t="s">
        <v>129</v>
      </c>
      <c r="E331" s="230">
        <v>61.58</v>
      </c>
      <c r="F331" s="236"/>
      <c r="G331" s="237">
        <f>ROUND(E331*F331,2)</f>
        <v>0</v>
      </c>
      <c r="H331" s="236"/>
      <c r="I331" s="237">
        <f>ROUND(E331*H331,2)</f>
        <v>0</v>
      </c>
      <c r="J331" s="236"/>
      <c r="K331" s="237">
        <f>ROUND(E331*J331,2)</f>
        <v>0</v>
      </c>
      <c r="L331" s="237">
        <v>21</v>
      </c>
      <c r="M331" s="237">
        <f>G331*(1+L331/100)</f>
        <v>0</v>
      </c>
      <c r="N331" s="222">
        <v>0</v>
      </c>
      <c r="O331" s="222">
        <f>ROUND(E331*N331,5)</f>
        <v>0</v>
      </c>
      <c r="P331" s="222">
        <v>0</v>
      </c>
      <c r="Q331" s="222">
        <f>ROUND(E331*P331,5)</f>
        <v>0</v>
      </c>
      <c r="R331" s="222"/>
      <c r="S331" s="222"/>
      <c r="T331" s="223">
        <v>4.5999999999999999E-2</v>
      </c>
      <c r="U331" s="222">
        <f>ROUND(E331*T331,2)</f>
        <v>2.83</v>
      </c>
      <c r="V331" s="212"/>
      <c r="W331" s="212"/>
      <c r="X331" s="212"/>
      <c r="Y331" s="212"/>
      <c r="Z331" s="212"/>
      <c r="AA331" s="212"/>
      <c r="AB331" s="212"/>
      <c r="AC331" s="212"/>
      <c r="AD331" s="212"/>
      <c r="AE331" s="212" t="s">
        <v>130</v>
      </c>
      <c r="AF331" s="212"/>
      <c r="AG331" s="212"/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13">
        <v>80</v>
      </c>
      <c r="B332" s="220" t="s">
        <v>455</v>
      </c>
      <c r="C332" s="269" t="s">
        <v>456</v>
      </c>
      <c r="D332" s="222" t="s">
        <v>129</v>
      </c>
      <c r="E332" s="230">
        <v>61.58</v>
      </c>
      <c r="F332" s="236"/>
      <c r="G332" s="237">
        <f>ROUND(E332*F332,2)</f>
        <v>0</v>
      </c>
      <c r="H332" s="236"/>
      <c r="I332" s="237">
        <f>ROUND(E332*H332,2)</f>
        <v>0</v>
      </c>
      <c r="J332" s="236"/>
      <c r="K332" s="237">
        <f>ROUND(E332*J332,2)</f>
        <v>0</v>
      </c>
      <c r="L332" s="237">
        <v>21</v>
      </c>
      <c r="M332" s="237">
        <f>G332*(1+L332/100)</f>
        <v>0</v>
      </c>
      <c r="N332" s="222">
        <v>2.5000000000000001E-4</v>
      </c>
      <c r="O332" s="222">
        <f>ROUND(E332*N332,5)</f>
        <v>1.54E-2</v>
      </c>
      <c r="P332" s="222">
        <v>0</v>
      </c>
      <c r="Q332" s="222">
        <f>ROUND(E332*P332,5)</f>
        <v>0</v>
      </c>
      <c r="R332" s="222"/>
      <c r="S332" s="222"/>
      <c r="T332" s="223">
        <v>0.25840000000000002</v>
      </c>
      <c r="U332" s="222">
        <f>ROUND(E332*T332,2)</f>
        <v>15.91</v>
      </c>
      <c r="V332" s="212"/>
      <c r="W332" s="212"/>
      <c r="X332" s="212"/>
      <c r="Y332" s="212"/>
      <c r="Z332" s="212"/>
      <c r="AA332" s="212"/>
      <c r="AB332" s="212"/>
      <c r="AC332" s="212"/>
      <c r="AD332" s="212"/>
      <c r="AE332" s="212" t="s">
        <v>130</v>
      </c>
      <c r="AF332" s="212"/>
      <c r="AG332" s="212"/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ht="22.5" outlineLevel="1">
      <c r="A333" s="213">
        <v>81</v>
      </c>
      <c r="B333" s="220" t="s">
        <v>457</v>
      </c>
      <c r="C333" s="269" t="s">
        <v>458</v>
      </c>
      <c r="D333" s="222" t="s">
        <v>129</v>
      </c>
      <c r="E333" s="230">
        <v>63.427399999999999</v>
      </c>
      <c r="F333" s="236"/>
      <c r="G333" s="237">
        <f>ROUND(E333*F333,2)</f>
        <v>0</v>
      </c>
      <c r="H333" s="236"/>
      <c r="I333" s="237">
        <f>ROUND(E333*H333,2)</f>
        <v>0</v>
      </c>
      <c r="J333" s="236"/>
      <c r="K333" s="237">
        <f>ROUND(E333*J333,2)</f>
        <v>0</v>
      </c>
      <c r="L333" s="237">
        <v>21</v>
      </c>
      <c r="M333" s="237">
        <f>G333*(1+L333/100)</f>
        <v>0</v>
      </c>
      <c r="N333" s="222">
        <v>3.1199999999999999E-3</v>
      </c>
      <c r="O333" s="222">
        <f>ROUND(E333*N333,5)</f>
        <v>0.19789000000000001</v>
      </c>
      <c r="P333" s="222">
        <v>0</v>
      </c>
      <c r="Q333" s="222">
        <f>ROUND(E333*P333,5)</f>
        <v>0</v>
      </c>
      <c r="R333" s="222"/>
      <c r="S333" s="222"/>
      <c r="T333" s="223">
        <v>0</v>
      </c>
      <c r="U333" s="222">
        <f>ROUND(E333*T333,2)</f>
        <v>0</v>
      </c>
      <c r="V333" s="212"/>
      <c r="W333" s="212"/>
      <c r="X333" s="212"/>
      <c r="Y333" s="212"/>
      <c r="Z333" s="212"/>
      <c r="AA333" s="212"/>
      <c r="AB333" s="212"/>
      <c r="AC333" s="212"/>
      <c r="AD333" s="212"/>
      <c r="AE333" s="212" t="s">
        <v>223</v>
      </c>
      <c r="AF333" s="212"/>
      <c r="AG333" s="212"/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13"/>
      <c r="B334" s="220"/>
      <c r="C334" s="270" t="s">
        <v>459</v>
      </c>
      <c r="D334" s="224"/>
      <c r="E334" s="231">
        <v>63.427399999999999</v>
      </c>
      <c r="F334" s="237"/>
      <c r="G334" s="237"/>
      <c r="H334" s="237"/>
      <c r="I334" s="237"/>
      <c r="J334" s="237"/>
      <c r="K334" s="237"/>
      <c r="L334" s="237"/>
      <c r="M334" s="237"/>
      <c r="N334" s="222"/>
      <c r="O334" s="222"/>
      <c r="P334" s="222"/>
      <c r="Q334" s="222"/>
      <c r="R334" s="222"/>
      <c r="S334" s="222"/>
      <c r="T334" s="223"/>
      <c r="U334" s="222"/>
      <c r="V334" s="212"/>
      <c r="W334" s="212"/>
      <c r="X334" s="212"/>
      <c r="Y334" s="212"/>
      <c r="Z334" s="212"/>
      <c r="AA334" s="212"/>
      <c r="AB334" s="212"/>
      <c r="AC334" s="212"/>
      <c r="AD334" s="212"/>
      <c r="AE334" s="212" t="s">
        <v>132</v>
      </c>
      <c r="AF334" s="212">
        <v>0</v>
      </c>
      <c r="AG334" s="212"/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13">
        <v>82</v>
      </c>
      <c r="B335" s="220" t="s">
        <v>460</v>
      </c>
      <c r="C335" s="269" t="s">
        <v>461</v>
      </c>
      <c r="D335" s="222" t="s">
        <v>155</v>
      </c>
      <c r="E335" s="230">
        <v>26.8</v>
      </c>
      <c r="F335" s="236"/>
      <c r="G335" s="237">
        <f>ROUND(E335*F335,2)</f>
        <v>0</v>
      </c>
      <c r="H335" s="236"/>
      <c r="I335" s="237">
        <f>ROUND(E335*H335,2)</f>
        <v>0</v>
      </c>
      <c r="J335" s="236"/>
      <c r="K335" s="237">
        <f>ROUND(E335*J335,2)</f>
        <v>0</v>
      </c>
      <c r="L335" s="237">
        <v>21</v>
      </c>
      <c r="M335" s="237">
        <f>G335*(1+L335/100)</f>
        <v>0</v>
      </c>
      <c r="N335" s="222">
        <v>4.0000000000000003E-5</v>
      </c>
      <c r="O335" s="222">
        <f>ROUND(E335*N335,5)</f>
        <v>1.07E-3</v>
      </c>
      <c r="P335" s="222">
        <v>0</v>
      </c>
      <c r="Q335" s="222">
        <f>ROUND(E335*P335,5)</f>
        <v>0</v>
      </c>
      <c r="R335" s="222"/>
      <c r="S335" s="222"/>
      <c r="T335" s="223">
        <v>7.8200000000000006E-2</v>
      </c>
      <c r="U335" s="222">
        <f>ROUND(E335*T335,2)</f>
        <v>2.1</v>
      </c>
      <c r="V335" s="212"/>
      <c r="W335" s="212"/>
      <c r="X335" s="212"/>
      <c r="Y335" s="212"/>
      <c r="Z335" s="212"/>
      <c r="AA335" s="212"/>
      <c r="AB335" s="212"/>
      <c r="AC335" s="212"/>
      <c r="AD335" s="212"/>
      <c r="AE335" s="212" t="s">
        <v>130</v>
      </c>
      <c r="AF335" s="212"/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13"/>
      <c r="B336" s="220"/>
      <c r="C336" s="270" t="s">
        <v>462</v>
      </c>
      <c r="D336" s="224"/>
      <c r="E336" s="231">
        <v>26.8</v>
      </c>
      <c r="F336" s="237"/>
      <c r="G336" s="237"/>
      <c r="H336" s="237"/>
      <c r="I336" s="237"/>
      <c r="J336" s="237"/>
      <c r="K336" s="237"/>
      <c r="L336" s="237"/>
      <c r="M336" s="237"/>
      <c r="N336" s="222"/>
      <c r="O336" s="222"/>
      <c r="P336" s="222"/>
      <c r="Q336" s="222"/>
      <c r="R336" s="222"/>
      <c r="S336" s="222"/>
      <c r="T336" s="223"/>
      <c r="U336" s="222"/>
      <c r="V336" s="212"/>
      <c r="W336" s="212"/>
      <c r="X336" s="212"/>
      <c r="Y336" s="212"/>
      <c r="Z336" s="212"/>
      <c r="AA336" s="212"/>
      <c r="AB336" s="212"/>
      <c r="AC336" s="212"/>
      <c r="AD336" s="212"/>
      <c r="AE336" s="212" t="s">
        <v>132</v>
      </c>
      <c r="AF336" s="212">
        <v>0</v>
      </c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ht="22.5" outlineLevel="1">
      <c r="A337" s="213">
        <v>83</v>
      </c>
      <c r="B337" s="220" t="s">
        <v>463</v>
      </c>
      <c r="C337" s="269" t="s">
        <v>464</v>
      </c>
      <c r="D337" s="222" t="s">
        <v>155</v>
      </c>
      <c r="E337" s="230">
        <v>65.58</v>
      </c>
      <c r="F337" s="236"/>
      <c r="G337" s="237">
        <f>ROUND(E337*F337,2)</f>
        <v>0</v>
      </c>
      <c r="H337" s="236"/>
      <c r="I337" s="237">
        <f>ROUND(E337*H337,2)</f>
        <v>0</v>
      </c>
      <c r="J337" s="236"/>
      <c r="K337" s="237">
        <f>ROUND(E337*J337,2)</f>
        <v>0</v>
      </c>
      <c r="L337" s="237">
        <v>21</v>
      </c>
      <c r="M337" s="237">
        <f>G337*(1+L337/100)</f>
        <v>0</v>
      </c>
      <c r="N337" s="222">
        <v>8.0000000000000007E-5</v>
      </c>
      <c r="O337" s="222">
        <f>ROUND(E337*N337,5)</f>
        <v>5.2500000000000003E-3</v>
      </c>
      <c r="P337" s="222">
        <v>0</v>
      </c>
      <c r="Q337" s="222">
        <f>ROUND(E337*P337,5)</f>
        <v>0</v>
      </c>
      <c r="R337" s="222"/>
      <c r="S337" s="222"/>
      <c r="T337" s="223">
        <v>0.13719999999999999</v>
      </c>
      <c r="U337" s="222">
        <f>ROUND(E337*T337,2)</f>
        <v>9</v>
      </c>
      <c r="V337" s="212"/>
      <c r="W337" s="212"/>
      <c r="X337" s="212"/>
      <c r="Y337" s="212"/>
      <c r="Z337" s="212"/>
      <c r="AA337" s="212"/>
      <c r="AB337" s="212"/>
      <c r="AC337" s="212"/>
      <c r="AD337" s="212"/>
      <c r="AE337" s="212" t="s">
        <v>130</v>
      </c>
      <c r="AF337" s="212"/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13">
        <v>84</v>
      </c>
      <c r="B338" s="220" t="s">
        <v>465</v>
      </c>
      <c r="C338" s="269" t="s">
        <v>466</v>
      </c>
      <c r="D338" s="222" t="s">
        <v>0</v>
      </c>
      <c r="E338" s="230">
        <v>516.62</v>
      </c>
      <c r="F338" s="236"/>
      <c r="G338" s="237">
        <f>ROUND(E338*F338,2)</f>
        <v>0</v>
      </c>
      <c r="H338" s="236"/>
      <c r="I338" s="237">
        <f>ROUND(E338*H338,2)</f>
        <v>0</v>
      </c>
      <c r="J338" s="236"/>
      <c r="K338" s="237">
        <f>ROUND(E338*J338,2)</f>
        <v>0</v>
      </c>
      <c r="L338" s="237">
        <v>21</v>
      </c>
      <c r="M338" s="237">
        <f>G338*(1+L338/100)</f>
        <v>0</v>
      </c>
      <c r="N338" s="222">
        <v>0</v>
      </c>
      <c r="O338" s="222">
        <f>ROUND(E338*N338,5)</f>
        <v>0</v>
      </c>
      <c r="P338" s="222">
        <v>0</v>
      </c>
      <c r="Q338" s="222">
        <f>ROUND(E338*P338,5)</f>
        <v>0</v>
      </c>
      <c r="R338" s="222"/>
      <c r="S338" s="222"/>
      <c r="T338" s="223">
        <v>0</v>
      </c>
      <c r="U338" s="222">
        <f>ROUND(E338*T338,2)</f>
        <v>0</v>
      </c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2" t="s">
        <v>130</v>
      </c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>
      <c r="A339" s="214" t="s">
        <v>125</v>
      </c>
      <c r="B339" s="221" t="s">
        <v>90</v>
      </c>
      <c r="C339" s="271" t="s">
        <v>91</v>
      </c>
      <c r="D339" s="225"/>
      <c r="E339" s="232"/>
      <c r="F339" s="238"/>
      <c r="G339" s="238">
        <f>SUMIF(AE340:AE386,"&lt;&gt;NOR",G340:G386)</f>
        <v>0</v>
      </c>
      <c r="H339" s="238"/>
      <c r="I339" s="238">
        <f>SUM(I340:I386)</f>
        <v>0</v>
      </c>
      <c r="J339" s="238"/>
      <c r="K339" s="238">
        <f>SUM(K340:K386)</f>
        <v>0</v>
      </c>
      <c r="L339" s="238"/>
      <c r="M339" s="238">
        <f>SUM(M340:M386)</f>
        <v>0</v>
      </c>
      <c r="N339" s="225"/>
      <c r="O339" s="225">
        <f>SUM(O340:O386)</f>
        <v>3.9658699999999998</v>
      </c>
      <c r="P339" s="225"/>
      <c r="Q339" s="225">
        <f>SUM(Q340:Q386)</f>
        <v>0</v>
      </c>
      <c r="R339" s="225"/>
      <c r="S339" s="225"/>
      <c r="T339" s="226"/>
      <c r="U339" s="225">
        <f>SUM(U340:U386)</f>
        <v>359.18</v>
      </c>
      <c r="AE339" t="s">
        <v>126</v>
      </c>
    </row>
    <row r="340" spans="1:60" outlineLevel="1">
      <c r="A340" s="213">
        <v>85</v>
      </c>
      <c r="B340" s="220" t="s">
        <v>467</v>
      </c>
      <c r="C340" s="269" t="s">
        <v>468</v>
      </c>
      <c r="D340" s="222" t="s">
        <v>129</v>
      </c>
      <c r="E340" s="230">
        <v>184.79</v>
      </c>
      <c r="F340" s="236"/>
      <c r="G340" s="237">
        <f>ROUND(E340*F340,2)</f>
        <v>0</v>
      </c>
      <c r="H340" s="236"/>
      <c r="I340" s="237">
        <f>ROUND(E340*H340,2)</f>
        <v>0</v>
      </c>
      <c r="J340" s="236"/>
      <c r="K340" s="237">
        <f>ROUND(E340*J340,2)</f>
        <v>0</v>
      </c>
      <c r="L340" s="237">
        <v>21</v>
      </c>
      <c r="M340" s="237">
        <f>G340*(1+L340/100)</f>
        <v>0</v>
      </c>
      <c r="N340" s="222">
        <v>0</v>
      </c>
      <c r="O340" s="222">
        <f>ROUND(E340*N340,5)</f>
        <v>0</v>
      </c>
      <c r="P340" s="222">
        <v>0</v>
      </c>
      <c r="Q340" s="222">
        <f>ROUND(E340*P340,5)</f>
        <v>0</v>
      </c>
      <c r="R340" s="222"/>
      <c r="S340" s="222"/>
      <c r="T340" s="223">
        <v>0.33</v>
      </c>
      <c r="U340" s="222">
        <f>ROUND(E340*T340,2)</f>
        <v>60.98</v>
      </c>
      <c r="V340" s="212"/>
      <c r="W340" s="212"/>
      <c r="X340" s="212"/>
      <c r="Y340" s="212"/>
      <c r="Z340" s="212"/>
      <c r="AA340" s="212"/>
      <c r="AB340" s="212"/>
      <c r="AC340" s="212"/>
      <c r="AD340" s="212"/>
      <c r="AE340" s="212" t="s">
        <v>130</v>
      </c>
      <c r="AF340" s="212"/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13"/>
      <c r="B341" s="220"/>
      <c r="C341" s="270" t="s">
        <v>469</v>
      </c>
      <c r="D341" s="224"/>
      <c r="E341" s="231"/>
      <c r="F341" s="237"/>
      <c r="G341" s="237"/>
      <c r="H341" s="237"/>
      <c r="I341" s="237"/>
      <c r="J341" s="237"/>
      <c r="K341" s="237"/>
      <c r="L341" s="237"/>
      <c r="M341" s="237"/>
      <c r="N341" s="222"/>
      <c r="O341" s="222"/>
      <c r="P341" s="222"/>
      <c r="Q341" s="222"/>
      <c r="R341" s="222"/>
      <c r="S341" s="222"/>
      <c r="T341" s="223"/>
      <c r="U341" s="222"/>
      <c r="V341" s="212"/>
      <c r="W341" s="212"/>
      <c r="X341" s="212"/>
      <c r="Y341" s="212"/>
      <c r="Z341" s="212"/>
      <c r="AA341" s="212"/>
      <c r="AB341" s="212"/>
      <c r="AC341" s="212"/>
      <c r="AD341" s="212"/>
      <c r="AE341" s="212" t="s">
        <v>132</v>
      </c>
      <c r="AF341" s="212">
        <v>0</v>
      </c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13"/>
      <c r="B342" s="220"/>
      <c r="C342" s="270" t="s">
        <v>293</v>
      </c>
      <c r="D342" s="224"/>
      <c r="E342" s="231">
        <v>19.350000000000001</v>
      </c>
      <c r="F342" s="237"/>
      <c r="G342" s="237"/>
      <c r="H342" s="237"/>
      <c r="I342" s="237"/>
      <c r="J342" s="237"/>
      <c r="K342" s="237"/>
      <c r="L342" s="237"/>
      <c r="M342" s="237"/>
      <c r="N342" s="222"/>
      <c r="O342" s="222"/>
      <c r="P342" s="222"/>
      <c r="Q342" s="222"/>
      <c r="R342" s="222"/>
      <c r="S342" s="222"/>
      <c r="T342" s="223"/>
      <c r="U342" s="22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 t="s">
        <v>132</v>
      </c>
      <c r="AF342" s="212">
        <v>0</v>
      </c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13"/>
      <c r="B343" s="220"/>
      <c r="C343" s="270" t="s">
        <v>294</v>
      </c>
      <c r="D343" s="224"/>
      <c r="E343" s="231">
        <v>15.28</v>
      </c>
      <c r="F343" s="237"/>
      <c r="G343" s="237"/>
      <c r="H343" s="237"/>
      <c r="I343" s="237"/>
      <c r="J343" s="237"/>
      <c r="K343" s="237"/>
      <c r="L343" s="237"/>
      <c r="M343" s="237"/>
      <c r="N343" s="222"/>
      <c r="O343" s="222"/>
      <c r="P343" s="222"/>
      <c r="Q343" s="222"/>
      <c r="R343" s="222"/>
      <c r="S343" s="222"/>
      <c r="T343" s="223"/>
      <c r="U343" s="222"/>
      <c r="V343" s="212"/>
      <c r="W343" s="212"/>
      <c r="X343" s="212"/>
      <c r="Y343" s="212"/>
      <c r="Z343" s="212"/>
      <c r="AA343" s="212"/>
      <c r="AB343" s="212"/>
      <c r="AC343" s="212"/>
      <c r="AD343" s="212"/>
      <c r="AE343" s="212" t="s">
        <v>132</v>
      </c>
      <c r="AF343" s="212">
        <v>0</v>
      </c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13"/>
      <c r="B344" s="220"/>
      <c r="C344" s="272" t="s">
        <v>143</v>
      </c>
      <c r="D344" s="227"/>
      <c r="E344" s="233">
        <v>34.630000000000003</v>
      </c>
      <c r="F344" s="237"/>
      <c r="G344" s="237"/>
      <c r="H344" s="237"/>
      <c r="I344" s="237"/>
      <c r="J344" s="237"/>
      <c r="K344" s="237"/>
      <c r="L344" s="237"/>
      <c r="M344" s="237"/>
      <c r="N344" s="222"/>
      <c r="O344" s="222"/>
      <c r="P344" s="222"/>
      <c r="Q344" s="222"/>
      <c r="R344" s="222"/>
      <c r="S344" s="222"/>
      <c r="T344" s="223"/>
      <c r="U344" s="222"/>
      <c r="V344" s="212"/>
      <c r="W344" s="212"/>
      <c r="X344" s="212"/>
      <c r="Y344" s="212"/>
      <c r="Z344" s="212"/>
      <c r="AA344" s="212"/>
      <c r="AB344" s="212"/>
      <c r="AC344" s="212"/>
      <c r="AD344" s="212"/>
      <c r="AE344" s="212" t="s">
        <v>132</v>
      </c>
      <c r="AF344" s="212">
        <v>1</v>
      </c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13"/>
      <c r="B345" s="220"/>
      <c r="C345" s="270" t="s">
        <v>470</v>
      </c>
      <c r="D345" s="224"/>
      <c r="E345" s="231">
        <v>24.16</v>
      </c>
      <c r="F345" s="237"/>
      <c r="G345" s="237"/>
      <c r="H345" s="237"/>
      <c r="I345" s="237"/>
      <c r="J345" s="237"/>
      <c r="K345" s="237"/>
      <c r="L345" s="237"/>
      <c r="M345" s="237"/>
      <c r="N345" s="222"/>
      <c r="O345" s="222"/>
      <c r="P345" s="222"/>
      <c r="Q345" s="222"/>
      <c r="R345" s="222"/>
      <c r="S345" s="222"/>
      <c r="T345" s="223"/>
      <c r="U345" s="22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 t="s">
        <v>132</v>
      </c>
      <c r="AF345" s="212">
        <v>0</v>
      </c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13"/>
      <c r="B346" s="220"/>
      <c r="C346" s="270" t="s">
        <v>146</v>
      </c>
      <c r="D346" s="224"/>
      <c r="E346" s="231">
        <v>20.239999999999998</v>
      </c>
      <c r="F346" s="237"/>
      <c r="G346" s="237"/>
      <c r="H346" s="237"/>
      <c r="I346" s="237"/>
      <c r="J346" s="237"/>
      <c r="K346" s="237"/>
      <c r="L346" s="237"/>
      <c r="M346" s="237"/>
      <c r="N346" s="222"/>
      <c r="O346" s="222"/>
      <c r="P346" s="222"/>
      <c r="Q346" s="222"/>
      <c r="R346" s="222"/>
      <c r="S346" s="222"/>
      <c r="T346" s="223"/>
      <c r="U346" s="22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 t="s">
        <v>132</v>
      </c>
      <c r="AF346" s="212">
        <v>0</v>
      </c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13"/>
      <c r="B347" s="220"/>
      <c r="C347" s="270" t="s">
        <v>147</v>
      </c>
      <c r="D347" s="224"/>
      <c r="E347" s="231">
        <v>6.32</v>
      </c>
      <c r="F347" s="237"/>
      <c r="G347" s="237"/>
      <c r="H347" s="237"/>
      <c r="I347" s="237"/>
      <c r="J347" s="237"/>
      <c r="K347" s="237"/>
      <c r="L347" s="237"/>
      <c r="M347" s="237"/>
      <c r="N347" s="222"/>
      <c r="O347" s="222"/>
      <c r="P347" s="222"/>
      <c r="Q347" s="222"/>
      <c r="R347" s="222"/>
      <c r="S347" s="222"/>
      <c r="T347" s="223"/>
      <c r="U347" s="222"/>
      <c r="V347" s="212"/>
      <c r="W347" s="212"/>
      <c r="X347" s="212"/>
      <c r="Y347" s="212"/>
      <c r="Z347" s="212"/>
      <c r="AA347" s="212"/>
      <c r="AB347" s="212"/>
      <c r="AC347" s="212"/>
      <c r="AD347" s="212"/>
      <c r="AE347" s="212" t="s">
        <v>132</v>
      </c>
      <c r="AF347" s="212">
        <v>0</v>
      </c>
      <c r="AG347" s="212"/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13"/>
      <c r="B348" s="220"/>
      <c r="C348" s="270" t="s">
        <v>471</v>
      </c>
      <c r="D348" s="224"/>
      <c r="E348" s="231">
        <v>8</v>
      </c>
      <c r="F348" s="237"/>
      <c r="G348" s="237"/>
      <c r="H348" s="237"/>
      <c r="I348" s="237"/>
      <c r="J348" s="237"/>
      <c r="K348" s="237"/>
      <c r="L348" s="237"/>
      <c r="M348" s="237"/>
      <c r="N348" s="222"/>
      <c r="O348" s="222"/>
      <c r="P348" s="222"/>
      <c r="Q348" s="222"/>
      <c r="R348" s="222"/>
      <c r="S348" s="222"/>
      <c r="T348" s="223"/>
      <c r="U348" s="222"/>
      <c r="V348" s="212"/>
      <c r="W348" s="212"/>
      <c r="X348" s="212"/>
      <c r="Y348" s="212"/>
      <c r="Z348" s="212"/>
      <c r="AA348" s="212"/>
      <c r="AB348" s="212"/>
      <c r="AC348" s="212"/>
      <c r="AD348" s="212"/>
      <c r="AE348" s="212" t="s">
        <v>132</v>
      </c>
      <c r="AF348" s="212">
        <v>0</v>
      </c>
      <c r="AG348" s="212"/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13"/>
      <c r="B349" s="220"/>
      <c r="C349" s="270" t="s">
        <v>472</v>
      </c>
      <c r="D349" s="224"/>
      <c r="E349" s="231">
        <v>5.4</v>
      </c>
      <c r="F349" s="237"/>
      <c r="G349" s="237"/>
      <c r="H349" s="237"/>
      <c r="I349" s="237"/>
      <c r="J349" s="237"/>
      <c r="K349" s="237"/>
      <c r="L349" s="237"/>
      <c r="M349" s="237"/>
      <c r="N349" s="222"/>
      <c r="O349" s="222"/>
      <c r="P349" s="222"/>
      <c r="Q349" s="222"/>
      <c r="R349" s="222"/>
      <c r="S349" s="222"/>
      <c r="T349" s="223"/>
      <c r="U349" s="222"/>
      <c r="V349" s="212"/>
      <c r="W349" s="212"/>
      <c r="X349" s="212"/>
      <c r="Y349" s="212"/>
      <c r="Z349" s="212"/>
      <c r="AA349" s="212"/>
      <c r="AB349" s="212"/>
      <c r="AC349" s="212"/>
      <c r="AD349" s="212"/>
      <c r="AE349" s="212" t="s">
        <v>132</v>
      </c>
      <c r="AF349" s="212">
        <v>0</v>
      </c>
      <c r="AG349" s="212"/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13"/>
      <c r="B350" s="220"/>
      <c r="C350" s="270" t="s">
        <v>472</v>
      </c>
      <c r="D350" s="224"/>
      <c r="E350" s="231">
        <v>5.4</v>
      </c>
      <c r="F350" s="237"/>
      <c r="G350" s="237"/>
      <c r="H350" s="237"/>
      <c r="I350" s="237"/>
      <c r="J350" s="237"/>
      <c r="K350" s="237"/>
      <c r="L350" s="237"/>
      <c r="M350" s="237"/>
      <c r="N350" s="222"/>
      <c r="O350" s="222"/>
      <c r="P350" s="222"/>
      <c r="Q350" s="222"/>
      <c r="R350" s="222"/>
      <c r="S350" s="222"/>
      <c r="T350" s="223"/>
      <c r="U350" s="222"/>
      <c r="V350" s="212"/>
      <c r="W350" s="212"/>
      <c r="X350" s="212"/>
      <c r="Y350" s="212"/>
      <c r="Z350" s="212"/>
      <c r="AA350" s="212"/>
      <c r="AB350" s="212"/>
      <c r="AC350" s="212"/>
      <c r="AD350" s="212"/>
      <c r="AE350" s="212" t="s">
        <v>132</v>
      </c>
      <c r="AF350" s="212">
        <v>0</v>
      </c>
      <c r="AG350" s="212"/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13"/>
      <c r="B351" s="220"/>
      <c r="C351" s="270" t="s">
        <v>473</v>
      </c>
      <c r="D351" s="224"/>
      <c r="E351" s="231">
        <v>5.56</v>
      </c>
      <c r="F351" s="237"/>
      <c r="G351" s="237"/>
      <c r="H351" s="237"/>
      <c r="I351" s="237"/>
      <c r="J351" s="237"/>
      <c r="K351" s="237"/>
      <c r="L351" s="237"/>
      <c r="M351" s="237"/>
      <c r="N351" s="222"/>
      <c r="O351" s="222"/>
      <c r="P351" s="222"/>
      <c r="Q351" s="222"/>
      <c r="R351" s="222"/>
      <c r="S351" s="222"/>
      <c r="T351" s="223"/>
      <c r="U351" s="222"/>
      <c r="V351" s="212"/>
      <c r="W351" s="212"/>
      <c r="X351" s="212"/>
      <c r="Y351" s="212"/>
      <c r="Z351" s="212"/>
      <c r="AA351" s="212"/>
      <c r="AB351" s="212"/>
      <c r="AC351" s="212"/>
      <c r="AD351" s="212"/>
      <c r="AE351" s="212" t="s">
        <v>132</v>
      </c>
      <c r="AF351" s="212">
        <v>0</v>
      </c>
      <c r="AG351" s="212"/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13"/>
      <c r="B352" s="220"/>
      <c r="C352" s="270" t="s">
        <v>231</v>
      </c>
      <c r="D352" s="224"/>
      <c r="E352" s="231"/>
      <c r="F352" s="237"/>
      <c r="G352" s="237"/>
      <c r="H352" s="237"/>
      <c r="I352" s="237"/>
      <c r="J352" s="237"/>
      <c r="K352" s="237"/>
      <c r="L352" s="237"/>
      <c r="M352" s="237"/>
      <c r="N352" s="222"/>
      <c r="O352" s="222"/>
      <c r="P352" s="222"/>
      <c r="Q352" s="222"/>
      <c r="R352" s="222"/>
      <c r="S352" s="222"/>
      <c r="T352" s="223"/>
      <c r="U352" s="222"/>
      <c r="V352" s="212"/>
      <c r="W352" s="212"/>
      <c r="X352" s="212"/>
      <c r="Y352" s="212"/>
      <c r="Z352" s="212"/>
      <c r="AA352" s="212"/>
      <c r="AB352" s="212"/>
      <c r="AC352" s="212"/>
      <c r="AD352" s="212"/>
      <c r="AE352" s="212" t="s">
        <v>132</v>
      </c>
      <c r="AF352" s="212">
        <v>0</v>
      </c>
      <c r="AG352" s="212"/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13"/>
      <c r="B353" s="220"/>
      <c r="C353" s="272" t="s">
        <v>143</v>
      </c>
      <c r="D353" s="227"/>
      <c r="E353" s="233">
        <v>75.08</v>
      </c>
      <c r="F353" s="237"/>
      <c r="G353" s="237"/>
      <c r="H353" s="237"/>
      <c r="I353" s="237"/>
      <c r="J353" s="237"/>
      <c r="K353" s="237"/>
      <c r="L353" s="237"/>
      <c r="M353" s="237"/>
      <c r="N353" s="222"/>
      <c r="O353" s="222"/>
      <c r="P353" s="222"/>
      <c r="Q353" s="222"/>
      <c r="R353" s="222"/>
      <c r="S353" s="222"/>
      <c r="T353" s="223"/>
      <c r="U353" s="222"/>
      <c r="V353" s="212"/>
      <c r="W353" s="212"/>
      <c r="X353" s="212"/>
      <c r="Y353" s="212"/>
      <c r="Z353" s="212"/>
      <c r="AA353" s="212"/>
      <c r="AB353" s="212"/>
      <c r="AC353" s="212"/>
      <c r="AD353" s="212"/>
      <c r="AE353" s="212" t="s">
        <v>132</v>
      </c>
      <c r="AF353" s="212">
        <v>1</v>
      </c>
      <c r="AG353" s="212"/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13"/>
      <c r="B354" s="220"/>
      <c r="C354" s="270" t="s">
        <v>474</v>
      </c>
      <c r="D354" s="224"/>
      <c r="E354" s="231">
        <v>75.08</v>
      </c>
      <c r="F354" s="237"/>
      <c r="G354" s="237"/>
      <c r="H354" s="237"/>
      <c r="I354" s="237"/>
      <c r="J354" s="237"/>
      <c r="K354" s="237"/>
      <c r="L354" s="237"/>
      <c r="M354" s="237"/>
      <c r="N354" s="222"/>
      <c r="O354" s="222"/>
      <c r="P354" s="222"/>
      <c r="Q354" s="222"/>
      <c r="R354" s="222"/>
      <c r="S354" s="222"/>
      <c r="T354" s="223"/>
      <c r="U354" s="222"/>
      <c r="V354" s="212"/>
      <c r="W354" s="212"/>
      <c r="X354" s="212"/>
      <c r="Y354" s="212"/>
      <c r="Z354" s="212"/>
      <c r="AA354" s="212"/>
      <c r="AB354" s="212"/>
      <c r="AC354" s="212"/>
      <c r="AD354" s="212"/>
      <c r="AE354" s="212" t="s">
        <v>132</v>
      </c>
      <c r="AF354" s="212">
        <v>0</v>
      </c>
      <c r="AG354" s="212"/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13">
        <v>86</v>
      </c>
      <c r="B355" s="220" t="s">
        <v>475</v>
      </c>
      <c r="C355" s="269" t="s">
        <v>422</v>
      </c>
      <c r="D355" s="222" t="s">
        <v>129</v>
      </c>
      <c r="E355" s="230">
        <v>219.75</v>
      </c>
      <c r="F355" s="236"/>
      <c r="G355" s="237">
        <f>ROUND(E355*F355,2)</f>
        <v>0</v>
      </c>
      <c r="H355" s="236"/>
      <c r="I355" s="237">
        <f>ROUND(E355*H355,2)</f>
        <v>0</v>
      </c>
      <c r="J355" s="236"/>
      <c r="K355" s="237">
        <f>ROUND(E355*J355,2)</f>
        <v>0</v>
      </c>
      <c r="L355" s="237">
        <v>21</v>
      </c>
      <c r="M355" s="237">
        <f>G355*(1+L355/100)</f>
        <v>0</v>
      </c>
      <c r="N355" s="222">
        <v>0</v>
      </c>
      <c r="O355" s="222">
        <f>ROUND(E355*N355,5)</f>
        <v>0</v>
      </c>
      <c r="P355" s="222">
        <v>0</v>
      </c>
      <c r="Q355" s="222">
        <f>ROUND(E355*P355,5)</f>
        <v>0</v>
      </c>
      <c r="R355" s="222"/>
      <c r="S355" s="222"/>
      <c r="T355" s="223">
        <v>0.24</v>
      </c>
      <c r="U355" s="222">
        <f>ROUND(E355*T355,2)</f>
        <v>52.74</v>
      </c>
      <c r="V355" s="212"/>
      <c r="W355" s="212"/>
      <c r="X355" s="212"/>
      <c r="Y355" s="212"/>
      <c r="Z355" s="212"/>
      <c r="AA355" s="212"/>
      <c r="AB355" s="212"/>
      <c r="AC355" s="212"/>
      <c r="AD355" s="212"/>
      <c r="AE355" s="212" t="s">
        <v>130</v>
      </c>
      <c r="AF355" s="212"/>
      <c r="AG355" s="212"/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ht="22.5" outlineLevel="1">
      <c r="A356" s="213"/>
      <c r="B356" s="220"/>
      <c r="C356" s="275" t="s">
        <v>476</v>
      </c>
      <c r="D356" s="229"/>
      <c r="E356" s="235"/>
      <c r="F356" s="239"/>
      <c r="G356" s="240"/>
      <c r="H356" s="237"/>
      <c r="I356" s="237"/>
      <c r="J356" s="237"/>
      <c r="K356" s="237"/>
      <c r="L356" s="237"/>
      <c r="M356" s="237"/>
      <c r="N356" s="222"/>
      <c r="O356" s="222"/>
      <c r="P356" s="222"/>
      <c r="Q356" s="222"/>
      <c r="R356" s="222"/>
      <c r="S356" s="222"/>
      <c r="T356" s="223"/>
      <c r="U356" s="22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 t="s">
        <v>336</v>
      </c>
      <c r="AF356" s="212"/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5" t="str">
        <f>C356</f>
        <v>Položka obsahuje provedení hydroizolační stěrky na svislých plochách na upraveném a očištěném povrchu, včetně dodávky hmot</v>
      </c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13"/>
      <c r="B357" s="220"/>
      <c r="C357" s="270" t="s">
        <v>140</v>
      </c>
      <c r="D357" s="224"/>
      <c r="E357" s="231">
        <v>18.55</v>
      </c>
      <c r="F357" s="237"/>
      <c r="G357" s="237"/>
      <c r="H357" s="237"/>
      <c r="I357" s="237"/>
      <c r="J357" s="237"/>
      <c r="K357" s="237"/>
      <c r="L357" s="237"/>
      <c r="M357" s="237"/>
      <c r="N357" s="222"/>
      <c r="O357" s="222"/>
      <c r="P357" s="222"/>
      <c r="Q357" s="222"/>
      <c r="R357" s="222"/>
      <c r="S357" s="222"/>
      <c r="T357" s="223"/>
      <c r="U357" s="22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 t="s">
        <v>132</v>
      </c>
      <c r="AF357" s="212">
        <v>0</v>
      </c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13"/>
      <c r="B358" s="220"/>
      <c r="C358" s="270" t="s">
        <v>141</v>
      </c>
      <c r="D358" s="224"/>
      <c r="E358" s="231">
        <v>8.68</v>
      </c>
      <c r="F358" s="237"/>
      <c r="G358" s="237"/>
      <c r="H358" s="237"/>
      <c r="I358" s="237"/>
      <c r="J358" s="237"/>
      <c r="K358" s="237"/>
      <c r="L358" s="237"/>
      <c r="M358" s="237"/>
      <c r="N358" s="222"/>
      <c r="O358" s="222"/>
      <c r="P358" s="222"/>
      <c r="Q358" s="222"/>
      <c r="R358" s="222"/>
      <c r="S358" s="222"/>
      <c r="T358" s="223"/>
      <c r="U358" s="22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 t="s">
        <v>132</v>
      </c>
      <c r="AF358" s="212">
        <v>0</v>
      </c>
      <c r="AG358" s="212"/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13"/>
      <c r="B359" s="220"/>
      <c r="C359" s="270" t="s">
        <v>142</v>
      </c>
      <c r="D359" s="224"/>
      <c r="E359" s="231">
        <v>12.92</v>
      </c>
      <c r="F359" s="237"/>
      <c r="G359" s="237"/>
      <c r="H359" s="237"/>
      <c r="I359" s="237"/>
      <c r="J359" s="237"/>
      <c r="K359" s="237"/>
      <c r="L359" s="237"/>
      <c r="M359" s="237"/>
      <c r="N359" s="222"/>
      <c r="O359" s="222"/>
      <c r="P359" s="222"/>
      <c r="Q359" s="222"/>
      <c r="R359" s="222"/>
      <c r="S359" s="222"/>
      <c r="T359" s="223"/>
      <c r="U359" s="222"/>
      <c r="V359" s="212"/>
      <c r="W359" s="212"/>
      <c r="X359" s="212"/>
      <c r="Y359" s="212"/>
      <c r="Z359" s="212"/>
      <c r="AA359" s="212"/>
      <c r="AB359" s="212"/>
      <c r="AC359" s="212"/>
      <c r="AD359" s="212"/>
      <c r="AE359" s="212" t="s">
        <v>132</v>
      </c>
      <c r="AF359" s="212">
        <v>0</v>
      </c>
      <c r="AG359" s="212"/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13"/>
      <c r="B360" s="220"/>
      <c r="C360" s="272" t="s">
        <v>143</v>
      </c>
      <c r="D360" s="227"/>
      <c r="E360" s="233">
        <v>40.15</v>
      </c>
      <c r="F360" s="237"/>
      <c r="G360" s="237"/>
      <c r="H360" s="237"/>
      <c r="I360" s="237"/>
      <c r="J360" s="237"/>
      <c r="K360" s="237"/>
      <c r="L360" s="237"/>
      <c r="M360" s="237"/>
      <c r="N360" s="222"/>
      <c r="O360" s="222"/>
      <c r="P360" s="222"/>
      <c r="Q360" s="222"/>
      <c r="R360" s="222"/>
      <c r="S360" s="222"/>
      <c r="T360" s="223"/>
      <c r="U360" s="22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 t="s">
        <v>132</v>
      </c>
      <c r="AF360" s="212">
        <v>1</v>
      </c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13"/>
      <c r="B361" s="220"/>
      <c r="C361" s="270" t="s">
        <v>144</v>
      </c>
      <c r="D361" s="224"/>
      <c r="E361" s="231"/>
      <c r="F361" s="237"/>
      <c r="G361" s="237"/>
      <c r="H361" s="237"/>
      <c r="I361" s="237"/>
      <c r="J361" s="237"/>
      <c r="K361" s="237"/>
      <c r="L361" s="237"/>
      <c r="M361" s="237"/>
      <c r="N361" s="222"/>
      <c r="O361" s="222"/>
      <c r="P361" s="222"/>
      <c r="Q361" s="222"/>
      <c r="R361" s="222"/>
      <c r="S361" s="222"/>
      <c r="T361" s="223"/>
      <c r="U361" s="22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 t="s">
        <v>132</v>
      </c>
      <c r="AF361" s="212">
        <v>0</v>
      </c>
      <c r="AG361" s="212"/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13"/>
      <c r="B362" s="220"/>
      <c r="C362" s="270" t="s">
        <v>145</v>
      </c>
      <c r="D362" s="224"/>
      <c r="E362" s="231">
        <v>24.16</v>
      </c>
      <c r="F362" s="237"/>
      <c r="G362" s="237"/>
      <c r="H362" s="237"/>
      <c r="I362" s="237"/>
      <c r="J362" s="237"/>
      <c r="K362" s="237"/>
      <c r="L362" s="237"/>
      <c r="M362" s="237"/>
      <c r="N362" s="222"/>
      <c r="O362" s="222"/>
      <c r="P362" s="222"/>
      <c r="Q362" s="222"/>
      <c r="R362" s="222"/>
      <c r="S362" s="222"/>
      <c r="T362" s="223"/>
      <c r="U362" s="22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 t="s">
        <v>132</v>
      </c>
      <c r="AF362" s="212">
        <v>0</v>
      </c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13"/>
      <c r="B363" s="220"/>
      <c r="C363" s="270" t="s">
        <v>146</v>
      </c>
      <c r="D363" s="224"/>
      <c r="E363" s="231">
        <v>20.239999999999998</v>
      </c>
      <c r="F363" s="237"/>
      <c r="G363" s="237"/>
      <c r="H363" s="237"/>
      <c r="I363" s="237"/>
      <c r="J363" s="237"/>
      <c r="K363" s="237"/>
      <c r="L363" s="237"/>
      <c r="M363" s="237"/>
      <c r="N363" s="222"/>
      <c r="O363" s="222"/>
      <c r="P363" s="222"/>
      <c r="Q363" s="222"/>
      <c r="R363" s="222"/>
      <c r="S363" s="222"/>
      <c r="T363" s="223"/>
      <c r="U363" s="222"/>
      <c r="V363" s="212"/>
      <c r="W363" s="212"/>
      <c r="X363" s="212"/>
      <c r="Y363" s="212"/>
      <c r="Z363" s="212"/>
      <c r="AA363" s="212"/>
      <c r="AB363" s="212"/>
      <c r="AC363" s="212"/>
      <c r="AD363" s="212"/>
      <c r="AE363" s="212" t="s">
        <v>132</v>
      </c>
      <c r="AF363" s="212">
        <v>0</v>
      </c>
      <c r="AG363" s="212"/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13"/>
      <c r="B364" s="220"/>
      <c r="C364" s="270" t="s">
        <v>147</v>
      </c>
      <c r="D364" s="224"/>
      <c r="E364" s="231">
        <v>6.32</v>
      </c>
      <c r="F364" s="237"/>
      <c r="G364" s="237"/>
      <c r="H364" s="237"/>
      <c r="I364" s="237"/>
      <c r="J364" s="237"/>
      <c r="K364" s="237"/>
      <c r="L364" s="237"/>
      <c r="M364" s="237"/>
      <c r="N364" s="222"/>
      <c r="O364" s="222"/>
      <c r="P364" s="222"/>
      <c r="Q364" s="222"/>
      <c r="R364" s="222"/>
      <c r="S364" s="222"/>
      <c r="T364" s="223"/>
      <c r="U364" s="222"/>
      <c r="V364" s="212"/>
      <c r="W364" s="212"/>
      <c r="X364" s="212"/>
      <c r="Y364" s="212"/>
      <c r="Z364" s="212"/>
      <c r="AA364" s="212"/>
      <c r="AB364" s="212"/>
      <c r="AC364" s="212"/>
      <c r="AD364" s="212"/>
      <c r="AE364" s="212" t="s">
        <v>132</v>
      </c>
      <c r="AF364" s="212">
        <v>0</v>
      </c>
      <c r="AG364" s="212"/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13"/>
      <c r="B365" s="220"/>
      <c r="C365" s="270" t="s">
        <v>148</v>
      </c>
      <c r="D365" s="224"/>
      <c r="E365" s="231">
        <v>16.399999999999999</v>
      </c>
      <c r="F365" s="237"/>
      <c r="G365" s="237"/>
      <c r="H365" s="237"/>
      <c r="I365" s="237"/>
      <c r="J365" s="237"/>
      <c r="K365" s="237"/>
      <c r="L365" s="237"/>
      <c r="M365" s="237"/>
      <c r="N365" s="222"/>
      <c r="O365" s="222"/>
      <c r="P365" s="222"/>
      <c r="Q365" s="222"/>
      <c r="R365" s="222"/>
      <c r="S365" s="222"/>
      <c r="T365" s="223"/>
      <c r="U365" s="222"/>
      <c r="V365" s="212"/>
      <c r="W365" s="212"/>
      <c r="X365" s="212"/>
      <c r="Y365" s="212"/>
      <c r="Z365" s="212"/>
      <c r="AA365" s="212"/>
      <c r="AB365" s="212"/>
      <c r="AC365" s="212"/>
      <c r="AD365" s="212"/>
      <c r="AE365" s="212" t="s">
        <v>132</v>
      </c>
      <c r="AF365" s="212">
        <v>0</v>
      </c>
      <c r="AG365" s="212"/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13"/>
      <c r="B366" s="220"/>
      <c r="C366" s="270" t="s">
        <v>149</v>
      </c>
      <c r="D366" s="224"/>
      <c r="E366" s="231">
        <v>7</v>
      </c>
      <c r="F366" s="237"/>
      <c r="G366" s="237"/>
      <c r="H366" s="237"/>
      <c r="I366" s="237"/>
      <c r="J366" s="237"/>
      <c r="K366" s="237"/>
      <c r="L366" s="237"/>
      <c r="M366" s="237"/>
      <c r="N366" s="222"/>
      <c r="O366" s="222"/>
      <c r="P366" s="222"/>
      <c r="Q366" s="222"/>
      <c r="R366" s="222"/>
      <c r="S366" s="222"/>
      <c r="T366" s="223"/>
      <c r="U366" s="222"/>
      <c r="V366" s="212"/>
      <c r="W366" s="212"/>
      <c r="X366" s="212"/>
      <c r="Y366" s="212"/>
      <c r="Z366" s="212"/>
      <c r="AA366" s="212"/>
      <c r="AB366" s="212"/>
      <c r="AC366" s="212"/>
      <c r="AD366" s="212"/>
      <c r="AE366" s="212" t="s">
        <v>132</v>
      </c>
      <c r="AF366" s="212">
        <v>0</v>
      </c>
      <c r="AG366" s="212"/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13"/>
      <c r="B367" s="220"/>
      <c r="C367" s="270" t="s">
        <v>150</v>
      </c>
      <c r="D367" s="224"/>
      <c r="E367" s="231">
        <v>6.92</v>
      </c>
      <c r="F367" s="237"/>
      <c r="G367" s="237"/>
      <c r="H367" s="237"/>
      <c r="I367" s="237"/>
      <c r="J367" s="237"/>
      <c r="K367" s="237"/>
      <c r="L367" s="237"/>
      <c r="M367" s="237"/>
      <c r="N367" s="222"/>
      <c r="O367" s="222"/>
      <c r="P367" s="222"/>
      <c r="Q367" s="222"/>
      <c r="R367" s="222"/>
      <c r="S367" s="222"/>
      <c r="T367" s="223"/>
      <c r="U367" s="222"/>
      <c r="V367" s="212"/>
      <c r="W367" s="212"/>
      <c r="X367" s="212"/>
      <c r="Y367" s="212"/>
      <c r="Z367" s="212"/>
      <c r="AA367" s="212"/>
      <c r="AB367" s="212"/>
      <c r="AC367" s="212"/>
      <c r="AD367" s="212"/>
      <c r="AE367" s="212" t="s">
        <v>132</v>
      </c>
      <c r="AF367" s="212">
        <v>0</v>
      </c>
      <c r="AG367" s="212"/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13"/>
      <c r="B368" s="220"/>
      <c r="C368" s="270" t="s">
        <v>151</v>
      </c>
      <c r="D368" s="224"/>
      <c r="E368" s="231">
        <v>8.76</v>
      </c>
      <c r="F368" s="237"/>
      <c r="G368" s="237"/>
      <c r="H368" s="237"/>
      <c r="I368" s="237"/>
      <c r="J368" s="237"/>
      <c r="K368" s="237"/>
      <c r="L368" s="237"/>
      <c r="M368" s="237"/>
      <c r="N368" s="222"/>
      <c r="O368" s="222"/>
      <c r="P368" s="222"/>
      <c r="Q368" s="222"/>
      <c r="R368" s="222"/>
      <c r="S368" s="222"/>
      <c r="T368" s="223"/>
      <c r="U368" s="222"/>
      <c r="V368" s="212"/>
      <c r="W368" s="212"/>
      <c r="X368" s="212"/>
      <c r="Y368" s="212"/>
      <c r="Z368" s="212"/>
      <c r="AA368" s="212"/>
      <c r="AB368" s="212"/>
      <c r="AC368" s="212"/>
      <c r="AD368" s="212"/>
      <c r="AE368" s="212" t="s">
        <v>132</v>
      </c>
      <c r="AF368" s="212">
        <v>0</v>
      </c>
      <c r="AG368" s="212"/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13"/>
      <c r="B369" s="220"/>
      <c r="C369" s="272" t="s">
        <v>143</v>
      </c>
      <c r="D369" s="227"/>
      <c r="E369" s="233">
        <v>89.8</v>
      </c>
      <c r="F369" s="237"/>
      <c r="G369" s="237"/>
      <c r="H369" s="237"/>
      <c r="I369" s="237"/>
      <c r="J369" s="237"/>
      <c r="K369" s="237"/>
      <c r="L369" s="237"/>
      <c r="M369" s="237"/>
      <c r="N369" s="222"/>
      <c r="O369" s="222"/>
      <c r="P369" s="222"/>
      <c r="Q369" s="222"/>
      <c r="R369" s="222"/>
      <c r="S369" s="222"/>
      <c r="T369" s="223"/>
      <c r="U369" s="222"/>
      <c r="V369" s="212"/>
      <c r="W369" s="212"/>
      <c r="X369" s="212"/>
      <c r="Y369" s="212"/>
      <c r="Z369" s="212"/>
      <c r="AA369" s="212"/>
      <c r="AB369" s="212"/>
      <c r="AC369" s="212"/>
      <c r="AD369" s="212"/>
      <c r="AE369" s="212" t="s">
        <v>132</v>
      </c>
      <c r="AF369" s="212">
        <v>1</v>
      </c>
      <c r="AG369" s="212"/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13"/>
      <c r="B370" s="220"/>
      <c r="C370" s="270" t="s">
        <v>152</v>
      </c>
      <c r="D370" s="224"/>
      <c r="E370" s="231">
        <v>89.8</v>
      </c>
      <c r="F370" s="237"/>
      <c r="G370" s="237"/>
      <c r="H370" s="237"/>
      <c r="I370" s="237"/>
      <c r="J370" s="237"/>
      <c r="K370" s="237"/>
      <c r="L370" s="237"/>
      <c r="M370" s="237"/>
      <c r="N370" s="222"/>
      <c r="O370" s="222"/>
      <c r="P370" s="222"/>
      <c r="Q370" s="222"/>
      <c r="R370" s="222"/>
      <c r="S370" s="222"/>
      <c r="T370" s="223"/>
      <c r="U370" s="22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 t="s">
        <v>132</v>
      </c>
      <c r="AF370" s="212">
        <v>0</v>
      </c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13">
        <v>87</v>
      </c>
      <c r="B371" s="220" t="s">
        <v>477</v>
      </c>
      <c r="C371" s="269" t="s">
        <v>478</v>
      </c>
      <c r="D371" s="222" t="s">
        <v>129</v>
      </c>
      <c r="E371" s="230">
        <v>219.75</v>
      </c>
      <c r="F371" s="236"/>
      <c r="G371" s="237">
        <f>ROUND(E371*F371,2)</f>
        <v>0</v>
      </c>
      <c r="H371" s="236"/>
      <c r="I371" s="237">
        <f>ROUND(E371*H371,2)</f>
        <v>0</v>
      </c>
      <c r="J371" s="236"/>
      <c r="K371" s="237">
        <f>ROUND(E371*J371,2)</f>
        <v>0</v>
      </c>
      <c r="L371" s="237">
        <v>21</v>
      </c>
      <c r="M371" s="237">
        <f>G371*(1+L371/100)</f>
        <v>0</v>
      </c>
      <c r="N371" s="222">
        <v>2.1000000000000001E-4</v>
      </c>
      <c r="O371" s="222">
        <f>ROUND(E371*N371,5)</f>
        <v>4.6149999999999997E-2</v>
      </c>
      <c r="P371" s="222">
        <v>0</v>
      </c>
      <c r="Q371" s="222">
        <f>ROUND(E371*P371,5)</f>
        <v>0</v>
      </c>
      <c r="R371" s="222"/>
      <c r="S371" s="222"/>
      <c r="T371" s="223">
        <v>0.05</v>
      </c>
      <c r="U371" s="222">
        <f>ROUND(E371*T371,2)</f>
        <v>10.99</v>
      </c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 t="s">
        <v>130</v>
      </c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13">
        <v>88</v>
      </c>
      <c r="B372" s="220" t="s">
        <v>479</v>
      </c>
      <c r="C372" s="269" t="s">
        <v>480</v>
      </c>
      <c r="D372" s="222" t="s">
        <v>129</v>
      </c>
      <c r="E372" s="230">
        <v>219.75</v>
      </c>
      <c r="F372" s="236"/>
      <c r="G372" s="237">
        <f>ROUND(E372*F372,2)</f>
        <v>0</v>
      </c>
      <c r="H372" s="236"/>
      <c r="I372" s="237">
        <f>ROUND(E372*H372,2)</f>
        <v>0</v>
      </c>
      <c r="J372" s="236"/>
      <c r="K372" s="237">
        <f>ROUND(E372*J372,2)</f>
        <v>0</v>
      </c>
      <c r="L372" s="237">
        <v>21</v>
      </c>
      <c r="M372" s="237">
        <f>G372*(1+L372/100)</f>
        <v>0</v>
      </c>
      <c r="N372" s="222">
        <v>4.9699999999999996E-3</v>
      </c>
      <c r="O372" s="222">
        <f>ROUND(E372*N372,5)</f>
        <v>1.09216</v>
      </c>
      <c r="P372" s="222">
        <v>0</v>
      </c>
      <c r="Q372" s="222">
        <f>ROUND(E372*P372,5)</f>
        <v>0</v>
      </c>
      <c r="R372" s="222"/>
      <c r="S372" s="222"/>
      <c r="T372" s="223">
        <v>0.98399999999999999</v>
      </c>
      <c r="U372" s="222">
        <f>ROUND(E372*T372,2)</f>
        <v>216.23</v>
      </c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 t="s">
        <v>130</v>
      </c>
      <c r="AF372" s="212"/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13">
        <v>89</v>
      </c>
      <c r="B373" s="220" t="s">
        <v>481</v>
      </c>
      <c r="C373" s="269" t="s">
        <v>482</v>
      </c>
      <c r="D373" s="222" t="s">
        <v>129</v>
      </c>
      <c r="E373" s="230">
        <v>228.54</v>
      </c>
      <c r="F373" s="236"/>
      <c r="G373" s="237">
        <f>ROUND(E373*F373,2)</f>
        <v>0</v>
      </c>
      <c r="H373" s="236"/>
      <c r="I373" s="237">
        <f>ROUND(E373*H373,2)</f>
        <v>0</v>
      </c>
      <c r="J373" s="236"/>
      <c r="K373" s="237">
        <f>ROUND(E373*J373,2)</f>
        <v>0</v>
      </c>
      <c r="L373" s="237">
        <v>21</v>
      </c>
      <c r="M373" s="237">
        <f>G373*(1+L373/100)</f>
        <v>0</v>
      </c>
      <c r="N373" s="222">
        <v>1.2200000000000001E-2</v>
      </c>
      <c r="O373" s="222">
        <f>ROUND(E373*N373,5)</f>
        <v>2.7881900000000002</v>
      </c>
      <c r="P373" s="222">
        <v>0</v>
      </c>
      <c r="Q373" s="222">
        <f>ROUND(E373*P373,5)</f>
        <v>0</v>
      </c>
      <c r="R373" s="222"/>
      <c r="S373" s="222"/>
      <c r="T373" s="223">
        <v>0</v>
      </c>
      <c r="U373" s="222">
        <f>ROUND(E373*T373,2)</f>
        <v>0</v>
      </c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 t="s">
        <v>223</v>
      </c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13"/>
      <c r="B374" s="220"/>
      <c r="C374" s="270" t="s">
        <v>483</v>
      </c>
      <c r="D374" s="224"/>
      <c r="E374" s="231">
        <v>228.54</v>
      </c>
      <c r="F374" s="237"/>
      <c r="G374" s="237"/>
      <c r="H374" s="237"/>
      <c r="I374" s="237"/>
      <c r="J374" s="237"/>
      <c r="K374" s="237"/>
      <c r="L374" s="237"/>
      <c r="M374" s="237"/>
      <c r="N374" s="222"/>
      <c r="O374" s="222"/>
      <c r="P374" s="222"/>
      <c r="Q374" s="222"/>
      <c r="R374" s="222"/>
      <c r="S374" s="222"/>
      <c r="T374" s="223"/>
      <c r="U374" s="222"/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 t="s">
        <v>132</v>
      </c>
      <c r="AF374" s="212">
        <v>0</v>
      </c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13">
        <v>90</v>
      </c>
      <c r="B375" s="220" t="s">
        <v>484</v>
      </c>
      <c r="C375" s="269" t="s">
        <v>485</v>
      </c>
      <c r="D375" s="222" t="s">
        <v>129</v>
      </c>
      <c r="E375" s="230">
        <v>219.75</v>
      </c>
      <c r="F375" s="236"/>
      <c r="G375" s="237">
        <f>ROUND(E375*F375,2)</f>
        <v>0</v>
      </c>
      <c r="H375" s="236"/>
      <c r="I375" s="237">
        <f>ROUND(E375*H375,2)</f>
        <v>0</v>
      </c>
      <c r="J375" s="236"/>
      <c r="K375" s="237">
        <f>ROUND(E375*J375,2)</f>
        <v>0</v>
      </c>
      <c r="L375" s="237">
        <v>21</v>
      </c>
      <c r="M375" s="237">
        <f>G375*(1+L375/100)</f>
        <v>0</v>
      </c>
      <c r="N375" s="222">
        <v>1.1E-4</v>
      </c>
      <c r="O375" s="222">
        <f>ROUND(E375*N375,5)</f>
        <v>2.4170000000000001E-2</v>
      </c>
      <c r="P375" s="222">
        <v>0</v>
      </c>
      <c r="Q375" s="222">
        <f>ROUND(E375*P375,5)</f>
        <v>0</v>
      </c>
      <c r="R375" s="222"/>
      <c r="S375" s="222"/>
      <c r="T375" s="223">
        <v>0</v>
      </c>
      <c r="U375" s="222">
        <f>ROUND(E375*T375,2)</f>
        <v>0</v>
      </c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 t="s">
        <v>130</v>
      </c>
      <c r="AF375" s="212"/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13">
        <v>91</v>
      </c>
      <c r="B376" s="220" t="s">
        <v>486</v>
      </c>
      <c r="C376" s="269" t="s">
        <v>487</v>
      </c>
      <c r="D376" s="222" t="s">
        <v>155</v>
      </c>
      <c r="E376" s="230">
        <v>152</v>
      </c>
      <c r="F376" s="236"/>
      <c r="G376" s="237">
        <f>ROUND(E376*F376,2)</f>
        <v>0</v>
      </c>
      <c r="H376" s="236"/>
      <c r="I376" s="237">
        <f>ROUND(E376*H376,2)</f>
        <v>0</v>
      </c>
      <c r="J376" s="236"/>
      <c r="K376" s="237">
        <f>ROUND(E376*J376,2)</f>
        <v>0</v>
      </c>
      <c r="L376" s="237">
        <v>21</v>
      </c>
      <c r="M376" s="237">
        <f>G376*(1+L376/100)</f>
        <v>0</v>
      </c>
      <c r="N376" s="222">
        <v>1E-4</v>
      </c>
      <c r="O376" s="222">
        <f>ROUND(E376*N376,5)</f>
        <v>1.52E-2</v>
      </c>
      <c r="P376" s="222">
        <v>0</v>
      </c>
      <c r="Q376" s="222">
        <f>ROUND(E376*P376,5)</f>
        <v>0</v>
      </c>
      <c r="R376" s="222"/>
      <c r="S376" s="222"/>
      <c r="T376" s="223">
        <v>0.12</v>
      </c>
      <c r="U376" s="222">
        <f>ROUND(E376*T376,2)</f>
        <v>18.239999999999998</v>
      </c>
      <c r="V376" s="212"/>
      <c r="W376" s="212"/>
      <c r="X376" s="212"/>
      <c r="Y376" s="212"/>
      <c r="Z376" s="212"/>
      <c r="AA376" s="212"/>
      <c r="AB376" s="212"/>
      <c r="AC376" s="212"/>
      <c r="AD376" s="212"/>
      <c r="AE376" s="212" t="s">
        <v>130</v>
      </c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13"/>
      <c r="B377" s="220"/>
      <c r="C377" s="270" t="s">
        <v>488</v>
      </c>
      <c r="D377" s="224"/>
      <c r="E377" s="231"/>
      <c r="F377" s="237"/>
      <c r="G377" s="237"/>
      <c r="H377" s="237"/>
      <c r="I377" s="237"/>
      <c r="J377" s="237"/>
      <c r="K377" s="237"/>
      <c r="L377" s="237"/>
      <c r="M377" s="237"/>
      <c r="N377" s="222"/>
      <c r="O377" s="222"/>
      <c r="P377" s="222"/>
      <c r="Q377" s="222"/>
      <c r="R377" s="222"/>
      <c r="S377" s="222"/>
      <c r="T377" s="223"/>
      <c r="U377" s="22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 t="s">
        <v>132</v>
      </c>
      <c r="AF377" s="212">
        <v>0</v>
      </c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13"/>
      <c r="B378" s="220"/>
      <c r="C378" s="270" t="s">
        <v>489</v>
      </c>
      <c r="D378" s="224"/>
      <c r="E378" s="231">
        <v>32</v>
      </c>
      <c r="F378" s="237"/>
      <c r="G378" s="237"/>
      <c r="H378" s="237"/>
      <c r="I378" s="237"/>
      <c r="J378" s="237"/>
      <c r="K378" s="237"/>
      <c r="L378" s="237"/>
      <c r="M378" s="237"/>
      <c r="N378" s="222"/>
      <c r="O378" s="222"/>
      <c r="P378" s="222"/>
      <c r="Q378" s="222"/>
      <c r="R378" s="222"/>
      <c r="S378" s="222"/>
      <c r="T378" s="223"/>
      <c r="U378" s="22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 t="s">
        <v>132</v>
      </c>
      <c r="AF378" s="212">
        <v>0</v>
      </c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13"/>
      <c r="B379" s="220"/>
      <c r="C379" s="272" t="s">
        <v>143</v>
      </c>
      <c r="D379" s="227"/>
      <c r="E379" s="233">
        <v>32</v>
      </c>
      <c r="F379" s="237"/>
      <c r="G379" s="237"/>
      <c r="H379" s="237"/>
      <c r="I379" s="237"/>
      <c r="J379" s="237"/>
      <c r="K379" s="237"/>
      <c r="L379" s="237"/>
      <c r="M379" s="237"/>
      <c r="N379" s="222"/>
      <c r="O379" s="222"/>
      <c r="P379" s="222"/>
      <c r="Q379" s="222"/>
      <c r="R379" s="222"/>
      <c r="S379" s="222"/>
      <c r="T379" s="223"/>
      <c r="U379" s="222"/>
      <c r="V379" s="212"/>
      <c r="W379" s="212"/>
      <c r="X379" s="212"/>
      <c r="Y379" s="212"/>
      <c r="Z379" s="212"/>
      <c r="AA379" s="212"/>
      <c r="AB379" s="212"/>
      <c r="AC379" s="212"/>
      <c r="AD379" s="212"/>
      <c r="AE379" s="212" t="s">
        <v>132</v>
      </c>
      <c r="AF379" s="212">
        <v>1</v>
      </c>
      <c r="AG379" s="212"/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13"/>
      <c r="B380" s="220"/>
      <c r="C380" s="270" t="s">
        <v>144</v>
      </c>
      <c r="D380" s="224"/>
      <c r="E380" s="231"/>
      <c r="F380" s="237"/>
      <c r="G380" s="237"/>
      <c r="H380" s="237"/>
      <c r="I380" s="237"/>
      <c r="J380" s="237"/>
      <c r="K380" s="237"/>
      <c r="L380" s="237"/>
      <c r="M380" s="237"/>
      <c r="N380" s="222"/>
      <c r="O380" s="222"/>
      <c r="P380" s="222"/>
      <c r="Q380" s="222"/>
      <c r="R380" s="222"/>
      <c r="S380" s="222"/>
      <c r="T380" s="223"/>
      <c r="U380" s="222"/>
      <c r="V380" s="212"/>
      <c r="W380" s="212"/>
      <c r="X380" s="212"/>
      <c r="Y380" s="212"/>
      <c r="Z380" s="212"/>
      <c r="AA380" s="212"/>
      <c r="AB380" s="212"/>
      <c r="AC380" s="212"/>
      <c r="AD380" s="212"/>
      <c r="AE380" s="212" t="s">
        <v>132</v>
      </c>
      <c r="AF380" s="212">
        <v>0</v>
      </c>
      <c r="AG380" s="212"/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13"/>
      <c r="B381" s="220"/>
      <c r="C381" s="270" t="s">
        <v>490</v>
      </c>
      <c r="D381" s="224"/>
      <c r="E381" s="231">
        <v>14</v>
      </c>
      <c r="F381" s="237"/>
      <c r="G381" s="237"/>
      <c r="H381" s="237"/>
      <c r="I381" s="237"/>
      <c r="J381" s="237"/>
      <c r="K381" s="237"/>
      <c r="L381" s="237"/>
      <c r="M381" s="237"/>
      <c r="N381" s="222"/>
      <c r="O381" s="222"/>
      <c r="P381" s="222"/>
      <c r="Q381" s="222"/>
      <c r="R381" s="222"/>
      <c r="S381" s="222"/>
      <c r="T381" s="223"/>
      <c r="U381" s="222"/>
      <c r="V381" s="212"/>
      <c r="W381" s="212"/>
      <c r="X381" s="212"/>
      <c r="Y381" s="212"/>
      <c r="Z381" s="212"/>
      <c r="AA381" s="212"/>
      <c r="AB381" s="212"/>
      <c r="AC381" s="212"/>
      <c r="AD381" s="212"/>
      <c r="AE381" s="212" t="s">
        <v>132</v>
      </c>
      <c r="AF381" s="212">
        <v>0</v>
      </c>
      <c r="AG381" s="212"/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13"/>
      <c r="B382" s="220"/>
      <c r="C382" s="270" t="s">
        <v>491</v>
      </c>
      <c r="D382" s="224"/>
      <c r="E382" s="231">
        <v>14</v>
      </c>
      <c r="F382" s="237"/>
      <c r="G382" s="237"/>
      <c r="H382" s="237"/>
      <c r="I382" s="237"/>
      <c r="J382" s="237"/>
      <c r="K382" s="237"/>
      <c r="L382" s="237"/>
      <c r="M382" s="237"/>
      <c r="N382" s="222"/>
      <c r="O382" s="222"/>
      <c r="P382" s="222"/>
      <c r="Q382" s="222"/>
      <c r="R382" s="222"/>
      <c r="S382" s="222"/>
      <c r="T382" s="223"/>
      <c r="U382" s="222"/>
      <c r="V382" s="212"/>
      <c r="W382" s="212"/>
      <c r="X382" s="212"/>
      <c r="Y382" s="212"/>
      <c r="Z382" s="212"/>
      <c r="AA382" s="212"/>
      <c r="AB382" s="212"/>
      <c r="AC382" s="212"/>
      <c r="AD382" s="212"/>
      <c r="AE382" s="212" t="s">
        <v>132</v>
      </c>
      <c r="AF382" s="212">
        <v>0</v>
      </c>
      <c r="AG382" s="212"/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13"/>
      <c r="B383" s="220"/>
      <c r="C383" s="270" t="s">
        <v>492</v>
      </c>
      <c r="D383" s="224"/>
      <c r="E383" s="231">
        <v>32</v>
      </c>
      <c r="F383" s="237"/>
      <c r="G383" s="237"/>
      <c r="H383" s="237"/>
      <c r="I383" s="237"/>
      <c r="J383" s="237"/>
      <c r="K383" s="237"/>
      <c r="L383" s="237"/>
      <c r="M383" s="237"/>
      <c r="N383" s="222"/>
      <c r="O383" s="222"/>
      <c r="P383" s="222"/>
      <c r="Q383" s="222"/>
      <c r="R383" s="222"/>
      <c r="S383" s="222"/>
      <c r="T383" s="223"/>
      <c r="U383" s="222"/>
      <c r="V383" s="212"/>
      <c r="W383" s="212"/>
      <c r="X383" s="212"/>
      <c r="Y383" s="212"/>
      <c r="Z383" s="212"/>
      <c r="AA383" s="212"/>
      <c r="AB383" s="212"/>
      <c r="AC383" s="212"/>
      <c r="AD383" s="212"/>
      <c r="AE383" s="212" t="s">
        <v>132</v>
      </c>
      <c r="AF383" s="212">
        <v>0</v>
      </c>
      <c r="AG383" s="212"/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13"/>
      <c r="B384" s="220"/>
      <c r="C384" s="272" t="s">
        <v>143</v>
      </c>
      <c r="D384" s="227"/>
      <c r="E384" s="233">
        <v>60</v>
      </c>
      <c r="F384" s="237"/>
      <c r="G384" s="237"/>
      <c r="H384" s="237"/>
      <c r="I384" s="237"/>
      <c r="J384" s="237"/>
      <c r="K384" s="237"/>
      <c r="L384" s="237"/>
      <c r="M384" s="237"/>
      <c r="N384" s="222"/>
      <c r="O384" s="222"/>
      <c r="P384" s="222"/>
      <c r="Q384" s="222"/>
      <c r="R384" s="222"/>
      <c r="S384" s="222"/>
      <c r="T384" s="223"/>
      <c r="U384" s="222"/>
      <c r="V384" s="212"/>
      <c r="W384" s="212"/>
      <c r="X384" s="212"/>
      <c r="Y384" s="212"/>
      <c r="Z384" s="212"/>
      <c r="AA384" s="212"/>
      <c r="AB384" s="212"/>
      <c r="AC384" s="212"/>
      <c r="AD384" s="212"/>
      <c r="AE384" s="212" t="s">
        <v>132</v>
      </c>
      <c r="AF384" s="212">
        <v>1</v>
      </c>
      <c r="AG384" s="212"/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13"/>
      <c r="B385" s="220"/>
      <c r="C385" s="270" t="s">
        <v>493</v>
      </c>
      <c r="D385" s="224"/>
      <c r="E385" s="231">
        <v>60</v>
      </c>
      <c r="F385" s="237"/>
      <c r="G385" s="237"/>
      <c r="H385" s="237"/>
      <c r="I385" s="237"/>
      <c r="J385" s="237"/>
      <c r="K385" s="237"/>
      <c r="L385" s="237"/>
      <c r="M385" s="237"/>
      <c r="N385" s="222"/>
      <c r="O385" s="222"/>
      <c r="P385" s="222"/>
      <c r="Q385" s="222"/>
      <c r="R385" s="222"/>
      <c r="S385" s="222"/>
      <c r="T385" s="223"/>
      <c r="U385" s="222"/>
      <c r="V385" s="212"/>
      <c r="W385" s="212"/>
      <c r="X385" s="212"/>
      <c r="Y385" s="212"/>
      <c r="Z385" s="212"/>
      <c r="AA385" s="212"/>
      <c r="AB385" s="212"/>
      <c r="AC385" s="212"/>
      <c r="AD385" s="212"/>
      <c r="AE385" s="212" t="s">
        <v>132</v>
      </c>
      <c r="AF385" s="212">
        <v>0</v>
      </c>
      <c r="AG385" s="212"/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13">
        <v>92</v>
      </c>
      <c r="B386" s="220" t="s">
        <v>494</v>
      </c>
      <c r="C386" s="269" t="s">
        <v>495</v>
      </c>
      <c r="D386" s="222" t="s">
        <v>0</v>
      </c>
      <c r="E386" s="230">
        <v>2727.91</v>
      </c>
      <c r="F386" s="236"/>
      <c r="G386" s="237">
        <f>ROUND(E386*F386,2)</f>
        <v>0</v>
      </c>
      <c r="H386" s="236"/>
      <c r="I386" s="237">
        <f>ROUND(E386*H386,2)</f>
        <v>0</v>
      </c>
      <c r="J386" s="236"/>
      <c r="K386" s="237">
        <f>ROUND(E386*J386,2)</f>
        <v>0</v>
      </c>
      <c r="L386" s="237">
        <v>21</v>
      </c>
      <c r="M386" s="237">
        <f>G386*(1+L386/100)</f>
        <v>0</v>
      </c>
      <c r="N386" s="222">
        <v>0</v>
      </c>
      <c r="O386" s="222">
        <f>ROUND(E386*N386,5)</f>
        <v>0</v>
      </c>
      <c r="P386" s="222">
        <v>0</v>
      </c>
      <c r="Q386" s="222">
        <f>ROUND(E386*P386,5)</f>
        <v>0</v>
      </c>
      <c r="R386" s="222"/>
      <c r="S386" s="222"/>
      <c r="T386" s="223">
        <v>0</v>
      </c>
      <c r="U386" s="222">
        <f>ROUND(E386*T386,2)</f>
        <v>0</v>
      </c>
      <c r="V386" s="212"/>
      <c r="W386" s="212"/>
      <c r="X386" s="212"/>
      <c r="Y386" s="212"/>
      <c r="Z386" s="212"/>
      <c r="AA386" s="212"/>
      <c r="AB386" s="212"/>
      <c r="AC386" s="212"/>
      <c r="AD386" s="212"/>
      <c r="AE386" s="212" t="s">
        <v>130</v>
      </c>
      <c r="AF386" s="212"/>
      <c r="AG386" s="212"/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>
      <c r="A387" s="214" t="s">
        <v>125</v>
      </c>
      <c r="B387" s="221" t="s">
        <v>92</v>
      </c>
      <c r="C387" s="271" t="s">
        <v>93</v>
      </c>
      <c r="D387" s="225"/>
      <c r="E387" s="232"/>
      <c r="F387" s="238"/>
      <c r="G387" s="238">
        <f>SUMIF(AE388:AE418,"&lt;&gt;NOR",G388:G418)</f>
        <v>0</v>
      </c>
      <c r="H387" s="238"/>
      <c r="I387" s="238">
        <f>SUM(I388:I418)</f>
        <v>0</v>
      </c>
      <c r="J387" s="238"/>
      <c r="K387" s="238">
        <f>SUM(K388:K418)</f>
        <v>0</v>
      </c>
      <c r="L387" s="238"/>
      <c r="M387" s="238">
        <f>SUM(M388:M418)</f>
        <v>0</v>
      </c>
      <c r="N387" s="225"/>
      <c r="O387" s="225">
        <f>SUM(O388:O418)</f>
        <v>1.0320000000000001E-2</v>
      </c>
      <c r="P387" s="225"/>
      <c r="Q387" s="225">
        <f>SUM(Q388:Q418)</f>
        <v>0</v>
      </c>
      <c r="R387" s="225"/>
      <c r="S387" s="225"/>
      <c r="T387" s="226"/>
      <c r="U387" s="225">
        <f>SUM(U388:U418)</f>
        <v>15.249999999999998</v>
      </c>
      <c r="AE387" t="s">
        <v>126</v>
      </c>
    </row>
    <row r="388" spans="1:60" ht="22.5" outlineLevel="1">
      <c r="A388" s="213">
        <v>93</v>
      </c>
      <c r="B388" s="220" t="s">
        <v>496</v>
      </c>
      <c r="C388" s="269" t="s">
        <v>497</v>
      </c>
      <c r="D388" s="222" t="s">
        <v>129</v>
      </c>
      <c r="E388" s="230">
        <v>11.208</v>
      </c>
      <c r="F388" s="236"/>
      <c r="G388" s="237">
        <f>ROUND(E388*F388,2)</f>
        <v>0</v>
      </c>
      <c r="H388" s="236"/>
      <c r="I388" s="237">
        <f>ROUND(E388*H388,2)</f>
        <v>0</v>
      </c>
      <c r="J388" s="236"/>
      <c r="K388" s="237">
        <f>ROUND(E388*J388,2)</f>
        <v>0</v>
      </c>
      <c r="L388" s="237">
        <v>21</v>
      </c>
      <c r="M388" s="237">
        <f>G388*(1+L388/100)</f>
        <v>0</v>
      </c>
      <c r="N388" s="222">
        <v>1.0000000000000001E-5</v>
      </c>
      <c r="O388" s="222">
        <f>ROUND(E388*N388,5)</f>
        <v>1.1E-4</v>
      </c>
      <c r="P388" s="222">
        <v>0</v>
      </c>
      <c r="Q388" s="222">
        <f>ROUND(E388*P388,5)</f>
        <v>0</v>
      </c>
      <c r="R388" s="222"/>
      <c r="S388" s="222"/>
      <c r="T388" s="223">
        <v>7.1999999999999995E-2</v>
      </c>
      <c r="U388" s="222">
        <f>ROUND(E388*T388,2)</f>
        <v>0.81</v>
      </c>
      <c r="V388" s="212"/>
      <c r="W388" s="212"/>
      <c r="X388" s="212"/>
      <c r="Y388" s="212"/>
      <c r="Z388" s="212"/>
      <c r="AA388" s="212"/>
      <c r="AB388" s="212"/>
      <c r="AC388" s="212"/>
      <c r="AD388" s="212"/>
      <c r="AE388" s="212" t="s">
        <v>130</v>
      </c>
      <c r="AF388" s="212"/>
      <c r="AG388" s="212"/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13"/>
      <c r="B389" s="220"/>
      <c r="C389" s="270" t="s">
        <v>498</v>
      </c>
      <c r="D389" s="224"/>
      <c r="E389" s="231"/>
      <c r="F389" s="237"/>
      <c r="G389" s="237"/>
      <c r="H389" s="237"/>
      <c r="I389" s="237"/>
      <c r="J389" s="237"/>
      <c r="K389" s="237"/>
      <c r="L389" s="237"/>
      <c r="M389" s="237"/>
      <c r="N389" s="222"/>
      <c r="O389" s="222"/>
      <c r="P389" s="222"/>
      <c r="Q389" s="222"/>
      <c r="R389" s="222"/>
      <c r="S389" s="222"/>
      <c r="T389" s="223"/>
      <c r="U389" s="222"/>
      <c r="V389" s="212"/>
      <c r="W389" s="212"/>
      <c r="X389" s="212"/>
      <c r="Y389" s="212"/>
      <c r="Z389" s="212"/>
      <c r="AA389" s="212"/>
      <c r="AB389" s="212"/>
      <c r="AC389" s="212"/>
      <c r="AD389" s="212"/>
      <c r="AE389" s="212" t="s">
        <v>132</v>
      </c>
      <c r="AF389" s="212">
        <v>0</v>
      </c>
      <c r="AG389" s="212"/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13"/>
      <c r="B390" s="220"/>
      <c r="C390" s="270" t="s">
        <v>499</v>
      </c>
      <c r="D390" s="224"/>
      <c r="E390" s="231"/>
      <c r="F390" s="237"/>
      <c r="G390" s="237"/>
      <c r="H390" s="237"/>
      <c r="I390" s="237"/>
      <c r="J390" s="237"/>
      <c r="K390" s="237"/>
      <c r="L390" s="237"/>
      <c r="M390" s="237"/>
      <c r="N390" s="222"/>
      <c r="O390" s="222"/>
      <c r="P390" s="222"/>
      <c r="Q390" s="222"/>
      <c r="R390" s="222"/>
      <c r="S390" s="222"/>
      <c r="T390" s="223"/>
      <c r="U390" s="222"/>
      <c r="V390" s="212"/>
      <c r="W390" s="212"/>
      <c r="X390" s="212"/>
      <c r="Y390" s="212"/>
      <c r="Z390" s="212"/>
      <c r="AA390" s="212"/>
      <c r="AB390" s="212"/>
      <c r="AC390" s="212"/>
      <c r="AD390" s="212"/>
      <c r="AE390" s="212" t="s">
        <v>132</v>
      </c>
      <c r="AF390" s="212">
        <v>0</v>
      </c>
      <c r="AG390" s="212"/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13"/>
      <c r="B391" s="220"/>
      <c r="C391" s="270" t="s">
        <v>500</v>
      </c>
      <c r="D391" s="224"/>
      <c r="E391" s="231">
        <v>7.3944000000000001</v>
      </c>
      <c r="F391" s="237"/>
      <c r="G391" s="237"/>
      <c r="H391" s="237"/>
      <c r="I391" s="237"/>
      <c r="J391" s="237"/>
      <c r="K391" s="237"/>
      <c r="L391" s="237"/>
      <c r="M391" s="237"/>
      <c r="N391" s="222"/>
      <c r="O391" s="222"/>
      <c r="P391" s="222"/>
      <c r="Q391" s="222"/>
      <c r="R391" s="222"/>
      <c r="S391" s="222"/>
      <c r="T391" s="223"/>
      <c r="U391" s="222"/>
      <c r="V391" s="212"/>
      <c r="W391" s="212"/>
      <c r="X391" s="212"/>
      <c r="Y391" s="212"/>
      <c r="Z391" s="212"/>
      <c r="AA391" s="212"/>
      <c r="AB391" s="212"/>
      <c r="AC391" s="212"/>
      <c r="AD391" s="212"/>
      <c r="AE391" s="212" t="s">
        <v>132</v>
      </c>
      <c r="AF391" s="212">
        <v>0</v>
      </c>
      <c r="AG391" s="212"/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13"/>
      <c r="B392" s="220"/>
      <c r="C392" s="270" t="s">
        <v>501</v>
      </c>
      <c r="D392" s="224"/>
      <c r="E392" s="231">
        <v>3.8136000000000001</v>
      </c>
      <c r="F392" s="237"/>
      <c r="G392" s="237"/>
      <c r="H392" s="237"/>
      <c r="I392" s="237"/>
      <c r="J392" s="237"/>
      <c r="K392" s="237"/>
      <c r="L392" s="237"/>
      <c r="M392" s="237"/>
      <c r="N392" s="222"/>
      <c r="O392" s="222"/>
      <c r="P392" s="222"/>
      <c r="Q392" s="222"/>
      <c r="R392" s="222"/>
      <c r="S392" s="222"/>
      <c r="T392" s="223"/>
      <c r="U392" s="222"/>
      <c r="V392" s="212"/>
      <c r="W392" s="212"/>
      <c r="X392" s="212"/>
      <c r="Y392" s="212"/>
      <c r="Z392" s="212"/>
      <c r="AA392" s="212"/>
      <c r="AB392" s="212"/>
      <c r="AC392" s="212"/>
      <c r="AD392" s="212"/>
      <c r="AE392" s="212" t="s">
        <v>132</v>
      </c>
      <c r="AF392" s="212">
        <v>0</v>
      </c>
      <c r="AG392" s="212"/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13">
        <v>94</v>
      </c>
      <c r="B393" s="220" t="s">
        <v>502</v>
      </c>
      <c r="C393" s="269" t="s">
        <v>503</v>
      </c>
      <c r="D393" s="222" t="s">
        <v>129</v>
      </c>
      <c r="E393" s="230">
        <v>19.4452</v>
      </c>
      <c r="F393" s="236"/>
      <c r="G393" s="237">
        <f>ROUND(E393*F393,2)</f>
        <v>0</v>
      </c>
      <c r="H393" s="236"/>
      <c r="I393" s="237">
        <f>ROUND(E393*H393,2)</f>
        <v>0</v>
      </c>
      <c r="J393" s="236"/>
      <c r="K393" s="237">
        <f>ROUND(E393*J393,2)</f>
        <v>0</v>
      </c>
      <c r="L393" s="237">
        <v>21</v>
      </c>
      <c r="M393" s="237">
        <f>G393*(1+L393/100)</f>
        <v>0</v>
      </c>
      <c r="N393" s="222">
        <v>8.0000000000000007E-5</v>
      </c>
      <c r="O393" s="222">
        <f>ROUND(E393*N393,5)</f>
        <v>1.56E-3</v>
      </c>
      <c r="P393" s="222">
        <v>0</v>
      </c>
      <c r="Q393" s="222">
        <f>ROUND(E393*P393,5)</f>
        <v>0</v>
      </c>
      <c r="R393" s="222"/>
      <c r="S393" s="222"/>
      <c r="T393" s="223">
        <v>0.156</v>
      </c>
      <c r="U393" s="222">
        <f>ROUND(E393*T393,2)</f>
        <v>3.03</v>
      </c>
      <c r="V393" s="212"/>
      <c r="W393" s="212"/>
      <c r="X393" s="212"/>
      <c r="Y393" s="212"/>
      <c r="Z393" s="212"/>
      <c r="AA393" s="212"/>
      <c r="AB393" s="212"/>
      <c r="AC393" s="212"/>
      <c r="AD393" s="212"/>
      <c r="AE393" s="212" t="s">
        <v>130</v>
      </c>
      <c r="AF393" s="212"/>
      <c r="AG393" s="212"/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13"/>
      <c r="B394" s="220"/>
      <c r="C394" s="270" t="s">
        <v>498</v>
      </c>
      <c r="D394" s="224"/>
      <c r="E394" s="231"/>
      <c r="F394" s="237"/>
      <c r="G394" s="237"/>
      <c r="H394" s="237"/>
      <c r="I394" s="237"/>
      <c r="J394" s="237"/>
      <c r="K394" s="237"/>
      <c r="L394" s="237"/>
      <c r="M394" s="237"/>
      <c r="N394" s="222"/>
      <c r="O394" s="222"/>
      <c r="P394" s="222"/>
      <c r="Q394" s="222"/>
      <c r="R394" s="222"/>
      <c r="S394" s="222"/>
      <c r="T394" s="223"/>
      <c r="U394" s="222"/>
      <c r="V394" s="212"/>
      <c r="W394" s="212"/>
      <c r="X394" s="212"/>
      <c r="Y394" s="212"/>
      <c r="Z394" s="212"/>
      <c r="AA394" s="212"/>
      <c r="AB394" s="212"/>
      <c r="AC394" s="212"/>
      <c r="AD394" s="212"/>
      <c r="AE394" s="212" t="s">
        <v>132</v>
      </c>
      <c r="AF394" s="212">
        <v>0</v>
      </c>
      <c r="AG394" s="212"/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13"/>
      <c r="B395" s="220"/>
      <c r="C395" s="270" t="s">
        <v>499</v>
      </c>
      <c r="D395" s="224"/>
      <c r="E395" s="231"/>
      <c r="F395" s="237"/>
      <c r="G395" s="237"/>
      <c r="H395" s="237"/>
      <c r="I395" s="237"/>
      <c r="J395" s="237"/>
      <c r="K395" s="237"/>
      <c r="L395" s="237"/>
      <c r="M395" s="237"/>
      <c r="N395" s="222"/>
      <c r="O395" s="222"/>
      <c r="P395" s="222"/>
      <c r="Q395" s="222"/>
      <c r="R395" s="222"/>
      <c r="S395" s="222"/>
      <c r="T395" s="223"/>
      <c r="U395" s="222"/>
      <c r="V395" s="212"/>
      <c r="W395" s="212"/>
      <c r="X395" s="212"/>
      <c r="Y395" s="212"/>
      <c r="Z395" s="212"/>
      <c r="AA395" s="212"/>
      <c r="AB395" s="212"/>
      <c r="AC395" s="212"/>
      <c r="AD395" s="212"/>
      <c r="AE395" s="212" t="s">
        <v>132</v>
      </c>
      <c r="AF395" s="212">
        <v>0</v>
      </c>
      <c r="AG395" s="212"/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13"/>
      <c r="B396" s="220"/>
      <c r="C396" s="270" t="s">
        <v>500</v>
      </c>
      <c r="D396" s="224"/>
      <c r="E396" s="231">
        <v>7.3944000000000001</v>
      </c>
      <c r="F396" s="237"/>
      <c r="G396" s="237"/>
      <c r="H396" s="237"/>
      <c r="I396" s="237"/>
      <c r="J396" s="237"/>
      <c r="K396" s="237"/>
      <c r="L396" s="237"/>
      <c r="M396" s="237"/>
      <c r="N396" s="222"/>
      <c r="O396" s="222"/>
      <c r="P396" s="222"/>
      <c r="Q396" s="222"/>
      <c r="R396" s="222"/>
      <c r="S396" s="222"/>
      <c r="T396" s="223"/>
      <c r="U396" s="222"/>
      <c r="V396" s="212"/>
      <c r="W396" s="212"/>
      <c r="X396" s="212"/>
      <c r="Y396" s="212"/>
      <c r="Z396" s="212"/>
      <c r="AA396" s="212"/>
      <c r="AB396" s="212"/>
      <c r="AC396" s="212"/>
      <c r="AD396" s="212"/>
      <c r="AE396" s="212" t="s">
        <v>132</v>
      </c>
      <c r="AF396" s="212">
        <v>0</v>
      </c>
      <c r="AG396" s="212"/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13"/>
      <c r="B397" s="220"/>
      <c r="C397" s="270" t="s">
        <v>504</v>
      </c>
      <c r="D397" s="224"/>
      <c r="E397" s="231">
        <v>2.5167999999999999</v>
      </c>
      <c r="F397" s="237"/>
      <c r="G397" s="237"/>
      <c r="H397" s="237"/>
      <c r="I397" s="237"/>
      <c r="J397" s="237"/>
      <c r="K397" s="237"/>
      <c r="L397" s="237"/>
      <c r="M397" s="237"/>
      <c r="N397" s="222"/>
      <c r="O397" s="222"/>
      <c r="P397" s="222"/>
      <c r="Q397" s="222"/>
      <c r="R397" s="222"/>
      <c r="S397" s="222"/>
      <c r="T397" s="223"/>
      <c r="U397" s="222"/>
      <c r="V397" s="212"/>
      <c r="W397" s="212"/>
      <c r="X397" s="212"/>
      <c r="Y397" s="212"/>
      <c r="Z397" s="212"/>
      <c r="AA397" s="212"/>
      <c r="AB397" s="212"/>
      <c r="AC397" s="212"/>
      <c r="AD397" s="212"/>
      <c r="AE397" s="212" t="s">
        <v>132</v>
      </c>
      <c r="AF397" s="212">
        <v>0</v>
      </c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13"/>
      <c r="B398" s="220"/>
      <c r="C398" s="270" t="s">
        <v>505</v>
      </c>
      <c r="D398" s="224"/>
      <c r="E398" s="231">
        <v>9.5340000000000007</v>
      </c>
      <c r="F398" s="237"/>
      <c r="G398" s="237"/>
      <c r="H398" s="237"/>
      <c r="I398" s="237"/>
      <c r="J398" s="237"/>
      <c r="K398" s="237"/>
      <c r="L398" s="237"/>
      <c r="M398" s="237"/>
      <c r="N398" s="222"/>
      <c r="O398" s="222"/>
      <c r="P398" s="222"/>
      <c r="Q398" s="222"/>
      <c r="R398" s="222"/>
      <c r="S398" s="222"/>
      <c r="T398" s="223"/>
      <c r="U398" s="222"/>
      <c r="V398" s="212"/>
      <c r="W398" s="212"/>
      <c r="X398" s="212"/>
      <c r="Y398" s="212"/>
      <c r="Z398" s="212"/>
      <c r="AA398" s="212"/>
      <c r="AB398" s="212"/>
      <c r="AC398" s="212"/>
      <c r="AD398" s="212"/>
      <c r="AE398" s="212" t="s">
        <v>132</v>
      </c>
      <c r="AF398" s="212">
        <v>0</v>
      </c>
      <c r="AG398" s="212"/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13">
        <v>95</v>
      </c>
      <c r="B399" s="220" t="s">
        <v>506</v>
      </c>
      <c r="C399" s="269" t="s">
        <v>507</v>
      </c>
      <c r="D399" s="222" t="s">
        <v>129</v>
      </c>
      <c r="E399" s="230">
        <v>19.4452</v>
      </c>
      <c r="F399" s="236"/>
      <c r="G399" s="237">
        <f>ROUND(E399*F399,2)</f>
        <v>0</v>
      </c>
      <c r="H399" s="236"/>
      <c r="I399" s="237">
        <f>ROUND(E399*H399,2)</f>
        <v>0</v>
      </c>
      <c r="J399" s="236"/>
      <c r="K399" s="237">
        <f>ROUND(E399*J399,2)</f>
        <v>0</v>
      </c>
      <c r="L399" s="237">
        <v>21</v>
      </c>
      <c r="M399" s="237">
        <f>G399*(1+L399/100)</f>
        <v>0</v>
      </c>
      <c r="N399" s="222">
        <v>2.4000000000000001E-4</v>
      </c>
      <c r="O399" s="222">
        <f>ROUND(E399*N399,5)</f>
        <v>4.6699999999999997E-3</v>
      </c>
      <c r="P399" s="222">
        <v>0</v>
      </c>
      <c r="Q399" s="222">
        <f>ROUND(E399*P399,5)</f>
        <v>0</v>
      </c>
      <c r="R399" s="222"/>
      <c r="S399" s="222"/>
      <c r="T399" s="223">
        <v>0.28699999999999998</v>
      </c>
      <c r="U399" s="222">
        <f>ROUND(E399*T399,2)</f>
        <v>5.58</v>
      </c>
      <c r="V399" s="212"/>
      <c r="W399" s="212"/>
      <c r="X399" s="212"/>
      <c r="Y399" s="212"/>
      <c r="Z399" s="212"/>
      <c r="AA399" s="212"/>
      <c r="AB399" s="212"/>
      <c r="AC399" s="212"/>
      <c r="AD399" s="212"/>
      <c r="AE399" s="212" t="s">
        <v>130</v>
      </c>
      <c r="AF399" s="212"/>
      <c r="AG399" s="212"/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13">
        <v>96</v>
      </c>
      <c r="B400" s="220" t="s">
        <v>508</v>
      </c>
      <c r="C400" s="269" t="s">
        <v>509</v>
      </c>
      <c r="D400" s="222" t="s">
        <v>129</v>
      </c>
      <c r="E400" s="230">
        <v>6.9119999999999999</v>
      </c>
      <c r="F400" s="236"/>
      <c r="G400" s="237">
        <f>ROUND(E400*F400,2)</f>
        <v>0</v>
      </c>
      <c r="H400" s="236"/>
      <c r="I400" s="237">
        <f>ROUND(E400*H400,2)</f>
        <v>0</v>
      </c>
      <c r="J400" s="236"/>
      <c r="K400" s="237">
        <f>ROUND(E400*J400,2)</f>
        <v>0</v>
      </c>
      <c r="L400" s="237">
        <v>21</v>
      </c>
      <c r="M400" s="237">
        <f>G400*(1+L400/100)</f>
        <v>0</v>
      </c>
      <c r="N400" s="222">
        <v>2.4000000000000001E-4</v>
      </c>
      <c r="O400" s="222">
        <f>ROUND(E400*N400,5)</f>
        <v>1.66E-3</v>
      </c>
      <c r="P400" s="222">
        <v>0</v>
      </c>
      <c r="Q400" s="222">
        <f>ROUND(E400*P400,5)</f>
        <v>0</v>
      </c>
      <c r="R400" s="222"/>
      <c r="S400" s="222"/>
      <c r="T400" s="223">
        <v>0.17</v>
      </c>
      <c r="U400" s="222">
        <f>ROUND(E400*T400,2)</f>
        <v>1.18</v>
      </c>
      <c r="V400" s="212"/>
      <c r="W400" s="212"/>
      <c r="X400" s="212"/>
      <c r="Y400" s="212"/>
      <c r="Z400" s="212"/>
      <c r="AA400" s="212"/>
      <c r="AB400" s="212"/>
      <c r="AC400" s="212"/>
      <c r="AD400" s="212"/>
      <c r="AE400" s="212" t="s">
        <v>130</v>
      </c>
      <c r="AF400" s="212"/>
      <c r="AG400" s="212"/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13"/>
      <c r="B401" s="220"/>
      <c r="C401" s="270" t="s">
        <v>510</v>
      </c>
      <c r="D401" s="224"/>
      <c r="E401" s="231">
        <v>2.6880000000000002</v>
      </c>
      <c r="F401" s="237"/>
      <c r="G401" s="237"/>
      <c r="H401" s="237"/>
      <c r="I401" s="237"/>
      <c r="J401" s="237"/>
      <c r="K401" s="237"/>
      <c r="L401" s="237"/>
      <c r="M401" s="237"/>
      <c r="N401" s="222"/>
      <c r="O401" s="222"/>
      <c r="P401" s="222"/>
      <c r="Q401" s="222"/>
      <c r="R401" s="222"/>
      <c r="S401" s="222"/>
      <c r="T401" s="223"/>
      <c r="U401" s="222"/>
      <c r="V401" s="212"/>
      <c r="W401" s="212"/>
      <c r="X401" s="212"/>
      <c r="Y401" s="212"/>
      <c r="Z401" s="212"/>
      <c r="AA401" s="212"/>
      <c r="AB401" s="212"/>
      <c r="AC401" s="212"/>
      <c r="AD401" s="212"/>
      <c r="AE401" s="212" t="s">
        <v>132</v>
      </c>
      <c r="AF401" s="212">
        <v>0</v>
      </c>
      <c r="AG401" s="212"/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13"/>
      <c r="B402" s="220"/>
      <c r="C402" s="272" t="s">
        <v>143</v>
      </c>
      <c r="D402" s="227"/>
      <c r="E402" s="233">
        <v>2.6880000000000002</v>
      </c>
      <c r="F402" s="237"/>
      <c r="G402" s="237"/>
      <c r="H402" s="237"/>
      <c r="I402" s="237"/>
      <c r="J402" s="237"/>
      <c r="K402" s="237"/>
      <c r="L402" s="237"/>
      <c r="M402" s="237"/>
      <c r="N402" s="222"/>
      <c r="O402" s="222"/>
      <c r="P402" s="222"/>
      <c r="Q402" s="222"/>
      <c r="R402" s="222"/>
      <c r="S402" s="222"/>
      <c r="T402" s="223"/>
      <c r="U402" s="222"/>
      <c r="V402" s="212"/>
      <c r="W402" s="212"/>
      <c r="X402" s="212"/>
      <c r="Y402" s="212"/>
      <c r="Z402" s="212"/>
      <c r="AA402" s="212"/>
      <c r="AB402" s="212"/>
      <c r="AC402" s="212"/>
      <c r="AD402" s="212"/>
      <c r="AE402" s="212" t="s">
        <v>132</v>
      </c>
      <c r="AF402" s="212">
        <v>1</v>
      </c>
      <c r="AG402" s="212"/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13"/>
      <c r="B403" s="220"/>
      <c r="C403" s="270" t="s">
        <v>511</v>
      </c>
      <c r="D403" s="224"/>
      <c r="E403" s="231">
        <v>0.76800000000000002</v>
      </c>
      <c r="F403" s="237"/>
      <c r="G403" s="237"/>
      <c r="H403" s="237"/>
      <c r="I403" s="237"/>
      <c r="J403" s="237"/>
      <c r="K403" s="237"/>
      <c r="L403" s="237"/>
      <c r="M403" s="237"/>
      <c r="N403" s="222"/>
      <c r="O403" s="222"/>
      <c r="P403" s="222"/>
      <c r="Q403" s="222"/>
      <c r="R403" s="222"/>
      <c r="S403" s="222"/>
      <c r="T403" s="223"/>
      <c r="U403" s="222"/>
      <c r="V403" s="212"/>
      <c r="W403" s="212"/>
      <c r="X403" s="212"/>
      <c r="Y403" s="212"/>
      <c r="Z403" s="212"/>
      <c r="AA403" s="212"/>
      <c r="AB403" s="212"/>
      <c r="AC403" s="212"/>
      <c r="AD403" s="212"/>
      <c r="AE403" s="212" t="s">
        <v>132</v>
      </c>
      <c r="AF403" s="212">
        <v>0</v>
      </c>
      <c r="AG403" s="212"/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13"/>
      <c r="B404" s="220"/>
      <c r="C404" s="270" t="s">
        <v>512</v>
      </c>
      <c r="D404" s="224"/>
      <c r="E404" s="231">
        <v>1.3440000000000001</v>
      </c>
      <c r="F404" s="237"/>
      <c r="G404" s="237"/>
      <c r="H404" s="237"/>
      <c r="I404" s="237"/>
      <c r="J404" s="237"/>
      <c r="K404" s="237"/>
      <c r="L404" s="237"/>
      <c r="M404" s="237"/>
      <c r="N404" s="222"/>
      <c r="O404" s="222"/>
      <c r="P404" s="222"/>
      <c r="Q404" s="222"/>
      <c r="R404" s="222"/>
      <c r="S404" s="222"/>
      <c r="T404" s="223"/>
      <c r="U404" s="222"/>
      <c r="V404" s="212"/>
      <c r="W404" s="212"/>
      <c r="X404" s="212"/>
      <c r="Y404" s="212"/>
      <c r="Z404" s="212"/>
      <c r="AA404" s="212"/>
      <c r="AB404" s="212"/>
      <c r="AC404" s="212"/>
      <c r="AD404" s="212"/>
      <c r="AE404" s="212" t="s">
        <v>132</v>
      </c>
      <c r="AF404" s="212">
        <v>0</v>
      </c>
      <c r="AG404" s="212"/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13"/>
      <c r="B405" s="220"/>
      <c r="C405" s="272" t="s">
        <v>143</v>
      </c>
      <c r="D405" s="227"/>
      <c r="E405" s="233">
        <v>2.1120000000000001</v>
      </c>
      <c r="F405" s="237"/>
      <c r="G405" s="237"/>
      <c r="H405" s="237"/>
      <c r="I405" s="237"/>
      <c r="J405" s="237"/>
      <c r="K405" s="237"/>
      <c r="L405" s="237"/>
      <c r="M405" s="237"/>
      <c r="N405" s="222"/>
      <c r="O405" s="222"/>
      <c r="P405" s="222"/>
      <c r="Q405" s="222"/>
      <c r="R405" s="222"/>
      <c r="S405" s="222"/>
      <c r="T405" s="223"/>
      <c r="U405" s="222"/>
      <c r="V405" s="212"/>
      <c r="W405" s="212"/>
      <c r="X405" s="212"/>
      <c r="Y405" s="212"/>
      <c r="Z405" s="212"/>
      <c r="AA405" s="212"/>
      <c r="AB405" s="212"/>
      <c r="AC405" s="212"/>
      <c r="AD405" s="212"/>
      <c r="AE405" s="212" t="s">
        <v>132</v>
      </c>
      <c r="AF405" s="212">
        <v>1</v>
      </c>
      <c r="AG405" s="212"/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13"/>
      <c r="B406" s="220"/>
      <c r="C406" s="270" t="s">
        <v>513</v>
      </c>
      <c r="D406" s="224"/>
      <c r="E406" s="231">
        <v>2.1120000000000001</v>
      </c>
      <c r="F406" s="237"/>
      <c r="G406" s="237"/>
      <c r="H406" s="237"/>
      <c r="I406" s="237"/>
      <c r="J406" s="237"/>
      <c r="K406" s="237"/>
      <c r="L406" s="237"/>
      <c r="M406" s="237"/>
      <c r="N406" s="222"/>
      <c r="O406" s="222"/>
      <c r="P406" s="222"/>
      <c r="Q406" s="222"/>
      <c r="R406" s="222"/>
      <c r="S406" s="222"/>
      <c r="T406" s="223"/>
      <c r="U406" s="222"/>
      <c r="V406" s="212"/>
      <c r="W406" s="212"/>
      <c r="X406" s="212"/>
      <c r="Y406" s="212"/>
      <c r="Z406" s="212"/>
      <c r="AA406" s="212"/>
      <c r="AB406" s="212"/>
      <c r="AC406" s="212"/>
      <c r="AD406" s="212"/>
      <c r="AE406" s="212" t="s">
        <v>132</v>
      </c>
      <c r="AF406" s="212">
        <v>0</v>
      </c>
      <c r="AG406" s="212"/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13">
        <v>97</v>
      </c>
      <c r="B407" s="220" t="s">
        <v>514</v>
      </c>
      <c r="C407" s="269" t="s">
        <v>515</v>
      </c>
      <c r="D407" s="222" t="s">
        <v>129</v>
      </c>
      <c r="E407" s="230">
        <v>6.9119999999999999</v>
      </c>
      <c r="F407" s="236"/>
      <c r="G407" s="237">
        <f>ROUND(E407*F407,2)</f>
        <v>0</v>
      </c>
      <c r="H407" s="236"/>
      <c r="I407" s="237">
        <f>ROUND(E407*H407,2)</f>
        <v>0</v>
      </c>
      <c r="J407" s="236"/>
      <c r="K407" s="237">
        <f>ROUND(E407*J407,2)</f>
        <v>0</v>
      </c>
      <c r="L407" s="237">
        <v>21</v>
      </c>
      <c r="M407" s="237">
        <f>G407*(1+L407/100)</f>
        <v>0</v>
      </c>
      <c r="N407" s="222">
        <v>1.3999999999999999E-4</v>
      </c>
      <c r="O407" s="222">
        <f>ROUND(E407*N407,5)</f>
        <v>9.7000000000000005E-4</v>
      </c>
      <c r="P407" s="222">
        <v>0</v>
      </c>
      <c r="Q407" s="222">
        <f>ROUND(E407*P407,5)</f>
        <v>0</v>
      </c>
      <c r="R407" s="222"/>
      <c r="S407" s="222"/>
      <c r="T407" s="223">
        <v>6.0999999999999999E-2</v>
      </c>
      <c r="U407" s="222">
        <f>ROUND(E407*T407,2)</f>
        <v>0.42</v>
      </c>
      <c r="V407" s="212"/>
      <c r="W407" s="212"/>
      <c r="X407" s="212"/>
      <c r="Y407" s="212"/>
      <c r="Z407" s="212"/>
      <c r="AA407" s="212"/>
      <c r="AB407" s="212"/>
      <c r="AC407" s="212"/>
      <c r="AD407" s="212"/>
      <c r="AE407" s="212" t="s">
        <v>130</v>
      </c>
      <c r="AF407" s="212"/>
      <c r="AG407" s="212"/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ht="22.5" outlineLevel="1">
      <c r="A408" s="213">
        <v>98</v>
      </c>
      <c r="B408" s="220" t="s">
        <v>496</v>
      </c>
      <c r="C408" s="269" t="s">
        <v>516</v>
      </c>
      <c r="D408" s="222" t="s">
        <v>129</v>
      </c>
      <c r="E408" s="230">
        <v>6.9119999999999999</v>
      </c>
      <c r="F408" s="236"/>
      <c r="G408" s="237">
        <f>ROUND(E408*F408,2)</f>
        <v>0</v>
      </c>
      <c r="H408" s="236"/>
      <c r="I408" s="237">
        <f>ROUND(E408*H408,2)</f>
        <v>0</v>
      </c>
      <c r="J408" s="236"/>
      <c r="K408" s="237">
        <f>ROUND(E408*J408,2)</f>
        <v>0</v>
      </c>
      <c r="L408" s="237">
        <v>21</v>
      </c>
      <c r="M408" s="237">
        <f>G408*(1+L408/100)</f>
        <v>0</v>
      </c>
      <c r="N408" s="222">
        <v>1.0000000000000001E-5</v>
      </c>
      <c r="O408" s="222">
        <f>ROUND(E408*N408,5)</f>
        <v>6.9999999999999994E-5</v>
      </c>
      <c r="P408" s="222">
        <v>0</v>
      </c>
      <c r="Q408" s="222">
        <f>ROUND(E408*P408,5)</f>
        <v>0</v>
      </c>
      <c r="R408" s="222"/>
      <c r="S408" s="222"/>
      <c r="T408" s="223">
        <v>7.1999999999999995E-2</v>
      </c>
      <c r="U408" s="222">
        <f>ROUND(E408*T408,2)</f>
        <v>0.5</v>
      </c>
      <c r="V408" s="212"/>
      <c r="W408" s="212"/>
      <c r="X408" s="212"/>
      <c r="Y408" s="212"/>
      <c r="Z408" s="212"/>
      <c r="AA408" s="212"/>
      <c r="AB408" s="212"/>
      <c r="AC408" s="212"/>
      <c r="AD408" s="212"/>
      <c r="AE408" s="212" t="s">
        <v>130</v>
      </c>
      <c r="AF408" s="212"/>
      <c r="AG408" s="212"/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13">
        <v>99</v>
      </c>
      <c r="B409" s="220" t="s">
        <v>517</v>
      </c>
      <c r="C409" s="269" t="s">
        <v>518</v>
      </c>
      <c r="D409" s="222" t="s">
        <v>129</v>
      </c>
      <c r="E409" s="230">
        <v>17.9328</v>
      </c>
      <c r="F409" s="236"/>
      <c r="G409" s="237">
        <f>ROUND(E409*F409,2)</f>
        <v>0</v>
      </c>
      <c r="H409" s="236"/>
      <c r="I409" s="237">
        <f>ROUND(E409*H409,2)</f>
        <v>0</v>
      </c>
      <c r="J409" s="236"/>
      <c r="K409" s="237">
        <f>ROUND(E409*J409,2)</f>
        <v>0</v>
      </c>
      <c r="L409" s="237">
        <v>21</v>
      </c>
      <c r="M409" s="237">
        <f>G409*(1+L409/100)</f>
        <v>0</v>
      </c>
      <c r="N409" s="222">
        <v>5.0000000000000002E-5</v>
      </c>
      <c r="O409" s="222">
        <f>ROUND(E409*N409,5)</f>
        <v>8.9999999999999998E-4</v>
      </c>
      <c r="P409" s="222">
        <v>0</v>
      </c>
      <c r="Q409" s="222">
        <f>ROUND(E409*P409,5)</f>
        <v>0</v>
      </c>
      <c r="R409" s="222"/>
      <c r="S409" s="222"/>
      <c r="T409" s="223">
        <v>6.3E-2</v>
      </c>
      <c r="U409" s="222">
        <f>ROUND(E409*T409,2)</f>
        <v>1.1299999999999999</v>
      </c>
      <c r="V409" s="212"/>
      <c r="W409" s="212"/>
      <c r="X409" s="212"/>
      <c r="Y409" s="212"/>
      <c r="Z409" s="212"/>
      <c r="AA409" s="212"/>
      <c r="AB409" s="212"/>
      <c r="AC409" s="212"/>
      <c r="AD409" s="212"/>
      <c r="AE409" s="212" t="s">
        <v>130</v>
      </c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13"/>
      <c r="B410" s="220"/>
      <c r="C410" s="270" t="s">
        <v>519</v>
      </c>
      <c r="D410" s="224"/>
      <c r="E410" s="231">
        <v>11.020799999999999</v>
      </c>
      <c r="F410" s="237"/>
      <c r="G410" s="237"/>
      <c r="H410" s="237"/>
      <c r="I410" s="237"/>
      <c r="J410" s="237"/>
      <c r="K410" s="237"/>
      <c r="L410" s="237"/>
      <c r="M410" s="237"/>
      <c r="N410" s="222"/>
      <c r="O410" s="222"/>
      <c r="P410" s="222"/>
      <c r="Q410" s="222"/>
      <c r="R410" s="222"/>
      <c r="S410" s="222"/>
      <c r="T410" s="223"/>
      <c r="U410" s="222"/>
      <c r="V410" s="212"/>
      <c r="W410" s="212"/>
      <c r="X410" s="212"/>
      <c r="Y410" s="212"/>
      <c r="Z410" s="212"/>
      <c r="AA410" s="212"/>
      <c r="AB410" s="212"/>
      <c r="AC410" s="212"/>
      <c r="AD410" s="212"/>
      <c r="AE410" s="212" t="s">
        <v>132</v>
      </c>
      <c r="AF410" s="212">
        <v>0</v>
      </c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13"/>
      <c r="B411" s="220"/>
      <c r="C411" s="270" t="s">
        <v>520</v>
      </c>
      <c r="D411" s="224"/>
      <c r="E411" s="231">
        <v>6.9119999999999999</v>
      </c>
      <c r="F411" s="237"/>
      <c r="G411" s="237"/>
      <c r="H411" s="237"/>
      <c r="I411" s="237"/>
      <c r="J411" s="237"/>
      <c r="K411" s="237"/>
      <c r="L411" s="237"/>
      <c r="M411" s="237"/>
      <c r="N411" s="222"/>
      <c r="O411" s="222"/>
      <c r="P411" s="222"/>
      <c r="Q411" s="222"/>
      <c r="R411" s="222"/>
      <c r="S411" s="222"/>
      <c r="T411" s="223"/>
      <c r="U411" s="222"/>
      <c r="V411" s="212"/>
      <c r="W411" s="212"/>
      <c r="X411" s="212"/>
      <c r="Y411" s="212"/>
      <c r="Z411" s="212"/>
      <c r="AA411" s="212"/>
      <c r="AB411" s="212"/>
      <c r="AC411" s="212"/>
      <c r="AD411" s="212"/>
      <c r="AE411" s="212" t="s">
        <v>132</v>
      </c>
      <c r="AF411" s="212">
        <v>0</v>
      </c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13">
        <v>100</v>
      </c>
      <c r="B412" s="220" t="s">
        <v>521</v>
      </c>
      <c r="C412" s="269" t="s">
        <v>522</v>
      </c>
      <c r="D412" s="222" t="s">
        <v>129</v>
      </c>
      <c r="E412" s="230">
        <v>38.200000000000003</v>
      </c>
      <c r="F412" s="236"/>
      <c r="G412" s="237">
        <f>ROUND(E412*F412,2)</f>
        <v>0</v>
      </c>
      <c r="H412" s="236"/>
      <c r="I412" s="237">
        <f>ROUND(E412*H412,2)</f>
        <v>0</v>
      </c>
      <c r="J412" s="236"/>
      <c r="K412" s="237">
        <f>ROUND(E412*J412,2)</f>
        <v>0</v>
      </c>
      <c r="L412" s="237">
        <v>21</v>
      </c>
      <c r="M412" s="237">
        <f>G412*(1+L412/100)</f>
        <v>0</v>
      </c>
      <c r="N412" s="222">
        <v>1.0000000000000001E-5</v>
      </c>
      <c r="O412" s="222">
        <f>ROUND(E412*N412,5)</f>
        <v>3.8000000000000002E-4</v>
      </c>
      <c r="P412" s="222">
        <v>0</v>
      </c>
      <c r="Q412" s="222">
        <f>ROUND(E412*P412,5)</f>
        <v>0</v>
      </c>
      <c r="R412" s="222"/>
      <c r="S412" s="222"/>
      <c r="T412" s="223">
        <v>6.8000000000000005E-2</v>
      </c>
      <c r="U412" s="222">
        <f>ROUND(E412*T412,2)</f>
        <v>2.6</v>
      </c>
      <c r="V412" s="212"/>
      <c r="W412" s="212"/>
      <c r="X412" s="212"/>
      <c r="Y412" s="212"/>
      <c r="Z412" s="212"/>
      <c r="AA412" s="212"/>
      <c r="AB412" s="212"/>
      <c r="AC412" s="212"/>
      <c r="AD412" s="212"/>
      <c r="AE412" s="212" t="s">
        <v>130</v>
      </c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13"/>
      <c r="B413" s="220"/>
      <c r="C413" s="270" t="s">
        <v>523</v>
      </c>
      <c r="D413" s="224"/>
      <c r="E413" s="231"/>
      <c r="F413" s="237"/>
      <c r="G413" s="237"/>
      <c r="H413" s="237"/>
      <c r="I413" s="237"/>
      <c r="J413" s="237"/>
      <c r="K413" s="237"/>
      <c r="L413" s="237"/>
      <c r="M413" s="237"/>
      <c r="N413" s="222"/>
      <c r="O413" s="222"/>
      <c r="P413" s="222"/>
      <c r="Q413" s="222"/>
      <c r="R413" s="222"/>
      <c r="S413" s="222"/>
      <c r="T413" s="223"/>
      <c r="U413" s="222"/>
      <c r="V413" s="212"/>
      <c r="W413" s="212"/>
      <c r="X413" s="212"/>
      <c r="Y413" s="212"/>
      <c r="Z413" s="212"/>
      <c r="AA413" s="212"/>
      <c r="AB413" s="212"/>
      <c r="AC413" s="212"/>
      <c r="AD413" s="212"/>
      <c r="AE413" s="212" t="s">
        <v>132</v>
      </c>
      <c r="AF413" s="212">
        <v>0</v>
      </c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13"/>
      <c r="B414" s="220"/>
      <c r="C414" s="270" t="s">
        <v>144</v>
      </c>
      <c r="D414" s="224"/>
      <c r="E414" s="231"/>
      <c r="F414" s="237"/>
      <c r="G414" s="237"/>
      <c r="H414" s="237"/>
      <c r="I414" s="237"/>
      <c r="J414" s="237"/>
      <c r="K414" s="237"/>
      <c r="L414" s="237"/>
      <c r="M414" s="237"/>
      <c r="N414" s="222"/>
      <c r="O414" s="222"/>
      <c r="P414" s="222"/>
      <c r="Q414" s="222"/>
      <c r="R414" s="222"/>
      <c r="S414" s="222"/>
      <c r="T414" s="223"/>
      <c r="U414" s="222"/>
      <c r="V414" s="212"/>
      <c r="W414" s="212"/>
      <c r="X414" s="212"/>
      <c r="Y414" s="212"/>
      <c r="Z414" s="212"/>
      <c r="AA414" s="212"/>
      <c r="AB414" s="212"/>
      <c r="AC414" s="212"/>
      <c r="AD414" s="212"/>
      <c r="AE414" s="212" t="s">
        <v>132</v>
      </c>
      <c r="AF414" s="212">
        <v>0</v>
      </c>
      <c r="AG414" s="212"/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13"/>
      <c r="B415" s="220"/>
      <c r="C415" s="270" t="s">
        <v>524</v>
      </c>
      <c r="D415" s="224"/>
      <c r="E415" s="231">
        <v>16.68</v>
      </c>
      <c r="F415" s="237"/>
      <c r="G415" s="237"/>
      <c r="H415" s="237"/>
      <c r="I415" s="237"/>
      <c r="J415" s="237"/>
      <c r="K415" s="237"/>
      <c r="L415" s="237"/>
      <c r="M415" s="237"/>
      <c r="N415" s="222"/>
      <c r="O415" s="222"/>
      <c r="P415" s="222"/>
      <c r="Q415" s="222"/>
      <c r="R415" s="222"/>
      <c r="S415" s="222"/>
      <c r="T415" s="223"/>
      <c r="U415" s="222"/>
      <c r="V415" s="212"/>
      <c r="W415" s="212"/>
      <c r="X415" s="212"/>
      <c r="Y415" s="212"/>
      <c r="Z415" s="212"/>
      <c r="AA415" s="212"/>
      <c r="AB415" s="212"/>
      <c r="AC415" s="212"/>
      <c r="AD415" s="212"/>
      <c r="AE415" s="212" t="s">
        <v>132</v>
      </c>
      <c r="AF415" s="212">
        <v>0</v>
      </c>
      <c r="AG415" s="212"/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13"/>
      <c r="B416" s="220"/>
      <c r="C416" s="270" t="s">
        <v>525</v>
      </c>
      <c r="D416" s="224"/>
      <c r="E416" s="231">
        <v>2.42</v>
      </c>
      <c r="F416" s="237"/>
      <c r="G416" s="237"/>
      <c r="H416" s="237"/>
      <c r="I416" s="237"/>
      <c r="J416" s="237"/>
      <c r="K416" s="237"/>
      <c r="L416" s="237"/>
      <c r="M416" s="237"/>
      <c r="N416" s="222"/>
      <c r="O416" s="222"/>
      <c r="P416" s="222"/>
      <c r="Q416" s="222"/>
      <c r="R416" s="222"/>
      <c r="S416" s="222"/>
      <c r="T416" s="223"/>
      <c r="U416" s="222"/>
      <c r="V416" s="212"/>
      <c r="W416" s="212"/>
      <c r="X416" s="212"/>
      <c r="Y416" s="212"/>
      <c r="Z416" s="212"/>
      <c r="AA416" s="212"/>
      <c r="AB416" s="212"/>
      <c r="AC416" s="212"/>
      <c r="AD416" s="212"/>
      <c r="AE416" s="212" t="s">
        <v>132</v>
      </c>
      <c r="AF416" s="212">
        <v>0</v>
      </c>
      <c r="AG416" s="212"/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13"/>
      <c r="B417" s="220"/>
      <c r="C417" s="272" t="s">
        <v>143</v>
      </c>
      <c r="D417" s="227"/>
      <c r="E417" s="233">
        <v>19.100000000000001</v>
      </c>
      <c r="F417" s="237"/>
      <c r="G417" s="237"/>
      <c r="H417" s="237"/>
      <c r="I417" s="237"/>
      <c r="J417" s="237"/>
      <c r="K417" s="237"/>
      <c r="L417" s="237"/>
      <c r="M417" s="237"/>
      <c r="N417" s="222"/>
      <c r="O417" s="222"/>
      <c r="P417" s="222"/>
      <c r="Q417" s="222"/>
      <c r="R417" s="222"/>
      <c r="S417" s="222"/>
      <c r="T417" s="223"/>
      <c r="U417" s="222"/>
      <c r="V417" s="212"/>
      <c r="W417" s="212"/>
      <c r="X417" s="212"/>
      <c r="Y417" s="212"/>
      <c r="Z417" s="212"/>
      <c r="AA417" s="212"/>
      <c r="AB417" s="212"/>
      <c r="AC417" s="212"/>
      <c r="AD417" s="212"/>
      <c r="AE417" s="212" t="s">
        <v>132</v>
      </c>
      <c r="AF417" s="212">
        <v>1</v>
      </c>
      <c r="AG417" s="212"/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13"/>
      <c r="B418" s="220"/>
      <c r="C418" s="270" t="s">
        <v>526</v>
      </c>
      <c r="D418" s="224"/>
      <c r="E418" s="231">
        <v>19.100000000000001</v>
      </c>
      <c r="F418" s="237"/>
      <c r="G418" s="237"/>
      <c r="H418" s="237"/>
      <c r="I418" s="237"/>
      <c r="J418" s="237"/>
      <c r="K418" s="237"/>
      <c r="L418" s="237"/>
      <c r="M418" s="237"/>
      <c r="N418" s="222"/>
      <c r="O418" s="222"/>
      <c r="P418" s="222"/>
      <c r="Q418" s="222"/>
      <c r="R418" s="222"/>
      <c r="S418" s="222"/>
      <c r="T418" s="223"/>
      <c r="U418" s="222"/>
      <c r="V418" s="212"/>
      <c r="W418" s="212"/>
      <c r="X418" s="212"/>
      <c r="Y418" s="212"/>
      <c r="Z418" s="212"/>
      <c r="AA418" s="212"/>
      <c r="AB418" s="212"/>
      <c r="AC418" s="212"/>
      <c r="AD418" s="212"/>
      <c r="AE418" s="212" t="s">
        <v>132</v>
      </c>
      <c r="AF418" s="212">
        <v>0</v>
      </c>
      <c r="AG418" s="212"/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>
      <c r="A419" s="214" t="s">
        <v>125</v>
      </c>
      <c r="B419" s="221" t="s">
        <v>94</v>
      </c>
      <c r="C419" s="271" t="s">
        <v>95</v>
      </c>
      <c r="D419" s="225"/>
      <c r="E419" s="232"/>
      <c r="F419" s="238"/>
      <c r="G419" s="238">
        <f>SUMIF(AE420:AE431,"&lt;&gt;NOR",G420:G431)</f>
        <v>0</v>
      </c>
      <c r="H419" s="238"/>
      <c r="I419" s="238">
        <f>SUM(I420:I431)</f>
        <v>0</v>
      </c>
      <c r="J419" s="238"/>
      <c r="K419" s="238">
        <f>SUM(K420:K431)</f>
        <v>0</v>
      </c>
      <c r="L419" s="238"/>
      <c r="M419" s="238">
        <f>SUM(M420:M431)</f>
        <v>0</v>
      </c>
      <c r="N419" s="225"/>
      <c r="O419" s="225">
        <f>SUM(O420:O431)</f>
        <v>4.5179999999999998E-2</v>
      </c>
      <c r="P419" s="225"/>
      <c r="Q419" s="225">
        <f>SUM(Q420:Q431)</f>
        <v>0</v>
      </c>
      <c r="R419" s="225"/>
      <c r="S419" s="225"/>
      <c r="T419" s="226"/>
      <c r="U419" s="225">
        <f>SUM(U420:U431)</f>
        <v>28.92</v>
      </c>
      <c r="AE419" t="s">
        <v>126</v>
      </c>
    </row>
    <row r="420" spans="1:60" outlineLevel="1">
      <c r="A420" s="213">
        <v>101</v>
      </c>
      <c r="B420" s="220" t="s">
        <v>527</v>
      </c>
      <c r="C420" s="269" t="s">
        <v>528</v>
      </c>
      <c r="D420" s="222" t="s">
        <v>129</v>
      </c>
      <c r="E420" s="230">
        <v>215.14680000000001</v>
      </c>
      <c r="F420" s="236"/>
      <c r="G420" s="237">
        <f>ROUND(E420*F420,2)</f>
        <v>0</v>
      </c>
      <c r="H420" s="236"/>
      <c r="I420" s="237">
        <f>ROUND(E420*H420,2)</f>
        <v>0</v>
      </c>
      <c r="J420" s="236"/>
      <c r="K420" s="237">
        <f>ROUND(E420*J420,2)</f>
        <v>0</v>
      </c>
      <c r="L420" s="237">
        <v>21</v>
      </c>
      <c r="M420" s="237">
        <f>G420*(1+L420/100)</f>
        <v>0</v>
      </c>
      <c r="N420" s="222">
        <v>6.9999999999999994E-5</v>
      </c>
      <c r="O420" s="222">
        <f>ROUND(E420*N420,5)</f>
        <v>1.506E-2</v>
      </c>
      <c r="P420" s="222">
        <v>0</v>
      </c>
      <c r="Q420" s="222">
        <f>ROUND(E420*P420,5)</f>
        <v>0</v>
      </c>
      <c r="R420" s="222"/>
      <c r="S420" s="222"/>
      <c r="T420" s="223">
        <v>3.2480000000000002E-2</v>
      </c>
      <c r="U420" s="222">
        <f>ROUND(E420*T420,2)</f>
        <v>6.99</v>
      </c>
      <c r="V420" s="212"/>
      <c r="W420" s="212"/>
      <c r="X420" s="212"/>
      <c r="Y420" s="212"/>
      <c r="Z420" s="212"/>
      <c r="AA420" s="212"/>
      <c r="AB420" s="212"/>
      <c r="AC420" s="212"/>
      <c r="AD420" s="212"/>
      <c r="AE420" s="212" t="s">
        <v>130</v>
      </c>
      <c r="AF420" s="212"/>
      <c r="AG420" s="212"/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13"/>
      <c r="B421" s="220"/>
      <c r="C421" s="270" t="s">
        <v>529</v>
      </c>
      <c r="D421" s="224"/>
      <c r="E421" s="231">
        <v>145.47280000000001</v>
      </c>
      <c r="F421" s="237"/>
      <c r="G421" s="237"/>
      <c r="H421" s="237"/>
      <c r="I421" s="237"/>
      <c r="J421" s="237"/>
      <c r="K421" s="237"/>
      <c r="L421" s="237"/>
      <c r="M421" s="237"/>
      <c r="N421" s="222"/>
      <c r="O421" s="222"/>
      <c r="P421" s="222"/>
      <c r="Q421" s="222"/>
      <c r="R421" s="222"/>
      <c r="S421" s="222"/>
      <c r="T421" s="223"/>
      <c r="U421" s="222"/>
      <c r="V421" s="212"/>
      <c r="W421" s="212"/>
      <c r="X421" s="212"/>
      <c r="Y421" s="212"/>
      <c r="Z421" s="212"/>
      <c r="AA421" s="212"/>
      <c r="AB421" s="212"/>
      <c r="AC421" s="212"/>
      <c r="AD421" s="212"/>
      <c r="AE421" s="212" t="s">
        <v>132</v>
      </c>
      <c r="AF421" s="212">
        <v>0</v>
      </c>
      <c r="AG421" s="212"/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13"/>
      <c r="B422" s="220"/>
      <c r="C422" s="270" t="s">
        <v>530</v>
      </c>
      <c r="D422" s="224"/>
      <c r="E422" s="231"/>
      <c r="F422" s="237"/>
      <c r="G422" s="237"/>
      <c r="H422" s="237"/>
      <c r="I422" s="237"/>
      <c r="J422" s="237"/>
      <c r="K422" s="237"/>
      <c r="L422" s="237"/>
      <c r="M422" s="237"/>
      <c r="N422" s="222"/>
      <c r="O422" s="222"/>
      <c r="P422" s="222"/>
      <c r="Q422" s="222"/>
      <c r="R422" s="222"/>
      <c r="S422" s="222"/>
      <c r="T422" s="223"/>
      <c r="U422" s="222"/>
      <c r="V422" s="212"/>
      <c r="W422" s="212"/>
      <c r="X422" s="212"/>
      <c r="Y422" s="212"/>
      <c r="Z422" s="212"/>
      <c r="AA422" s="212"/>
      <c r="AB422" s="212"/>
      <c r="AC422" s="212"/>
      <c r="AD422" s="212"/>
      <c r="AE422" s="212" t="s">
        <v>132</v>
      </c>
      <c r="AF422" s="212">
        <v>0</v>
      </c>
      <c r="AG422" s="212"/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13"/>
      <c r="B423" s="220"/>
      <c r="C423" s="270" t="s">
        <v>207</v>
      </c>
      <c r="D423" s="224"/>
      <c r="E423" s="231">
        <v>11.3584</v>
      </c>
      <c r="F423" s="237"/>
      <c r="G423" s="237"/>
      <c r="H423" s="237"/>
      <c r="I423" s="237"/>
      <c r="J423" s="237"/>
      <c r="K423" s="237"/>
      <c r="L423" s="237"/>
      <c r="M423" s="237"/>
      <c r="N423" s="222"/>
      <c r="O423" s="222"/>
      <c r="P423" s="222"/>
      <c r="Q423" s="222"/>
      <c r="R423" s="222"/>
      <c r="S423" s="222"/>
      <c r="T423" s="223"/>
      <c r="U423" s="222"/>
      <c r="V423" s="212"/>
      <c r="W423" s="212"/>
      <c r="X423" s="212"/>
      <c r="Y423" s="212"/>
      <c r="Z423" s="212"/>
      <c r="AA423" s="212"/>
      <c r="AB423" s="212"/>
      <c r="AC423" s="212"/>
      <c r="AD423" s="212"/>
      <c r="AE423" s="212" t="s">
        <v>132</v>
      </c>
      <c r="AF423" s="212">
        <v>0</v>
      </c>
      <c r="AG423" s="212"/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13"/>
      <c r="B424" s="220"/>
      <c r="C424" s="270" t="s">
        <v>188</v>
      </c>
      <c r="D424" s="224"/>
      <c r="E424" s="231">
        <v>4.3231999999999999</v>
      </c>
      <c r="F424" s="237"/>
      <c r="G424" s="237"/>
      <c r="H424" s="237"/>
      <c r="I424" s="237"/>
      <c r="J424" s="237"/>
      <c r="K424" s="237"/>
      <c r="L424" s="237"/>
      <c r="M424" s="237"/>
      <c r="N424" s="222"/>
      <c r="O424" s="222"/>
      <c r="P424" s="222"/>
      <c r="Q424" s="222"/>
      <c r="R424" s="222"/>
      <c r="S424" s="222"/>
      <c r="T424" s="223"/>
      <c r="U424" s="222"/>
      <c r="V424" s="212"/>
      <c r="W424" s="212"/>
      <c r="X424" s="212"/>
      <c r="Y424" s="212"/>
      <c r="Z424" s="212"/>
      <c r="AA424" s="212"/>
      <c r="AB424" s="212"/>
      <c r="AC424" s="212"/>
      <c r="AD424" s="212"/>
      <c r="AE424" s="212" t="s">
        <v>132</v>
      </c>
      <c r="AF424" s="212">
        <v>0</v>
      </c>
      <c r="AG424" s="212"/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13"/>
      <c r="B425" s="220"/>
      <c r="C425" s="270" t="s">
        <v>531</v>
      </c>
      <c r="D425" s="224"/>
      <c r="E425" s="231">
        <v>9.7919999999999998</v>
      </c>
      <c r="F425" s="237"/>
      <c r="G425" s="237"/>
      <c r="H425" s="237"/>
      <c r="I425" s="237"/>
      <c r="J425" s="237"/>
      <c r="K425" s="237"/>
      <c r="L425" s="237"/>
      <c r="M425" s="237"/>
      <c r="N425" s="222"/>
      <c r="O425" s="222"/>
      <c r="P425" s="222"/>
      <c r="Q425" s="222"/>
      <c r="R425" s="222"/>
      <c r="S425" s="222"/>
      <c r="T425" s="223"/>
      <c r="U425" s="222"/>
      <c r="V425" s="212"/>
      <c r="W425" s="212"/>
      <c r="X425" s="212"/>
      <c r="Y425" s="212"/>
      <c r="Z425" s="212"/>
      <c r="AA425" s="212"/>
      <c r="AB425" s="212"/>
      <c r="AC425" s="212"/>
      <c r="AD425" s="212"/>
      <c r="AE425" s="212" t="s">
        <v>132</v>
      </c>
      <c r="AF425" s="212">
        <v>0</v>
      </c>
      <c r="AG425" s="212"/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13"/>
      <c r="B426" s="220"/>
      <c r="C426" s="270" t="s">
        <v>532</v>
      </c>
      <c r="D426" s="224"/>
      <c r="E426" s="231">
        <v>7.0304000000000002</v>
      </c>
      <c r="F426" s="237"/>
      <c r="G426" s="237"/>
      <c r="H426" s="237"/>
      <c r="I426" s="237"/>
      <c r="J426" s="237"/>
      <c r="K426" s="237"/>
      <c r="L426" s="237"/>
      <c r="M426" s="237"/>
      <c r="N426" s="222"/>
      <c r="O426" s="222"/>
      <c r="P426" s="222"/>
      <c r="Q426" s="222"/>
      <c r="R426" s="222"/>
      <c r="S426" s="222"/>
      <c r="T426" s="223"/>
      <c r="U426" s="22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 t="s">
        <v>132</v>
      </c>
      <c r="AF426" s="212">
        <v>0</v>
      </c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13"/>
      <c r="B427" s="220"/>
      <c r="C427" s="270" t="s">
        <v>533</v>
      </c>
      <c r="D427" s="224"/>
      <c r="E427" s="231">
        <v>10.1738</v>
      </c>
      <c r="F427" s="237"/>
      <c r="G427" s="237"/>
      <c r="H427" s="237"/>
      <c r="I427" s="237"/>
      <c r="J427" s="237"/>
      <c r="K427" s="237"/>
      <c r="L427" s="237"/>
      <c r="M427" s="237"/>
      <c r="N427" s="222"/>
      <c r="O427" s="222"/>
      <c r="P427" s="222"/>
      <c r="Q427" s="222"/>
      <c r="R427" s="222"/>
      <c r="S427" s="222"/>
      <c r="T427" s="223"/>
      <c r="U427" s="22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 t="s">
        <v>132</v>
      </c>
      <c r="AF427" s="212">
        <v>0</v>
      </c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13"/>
      <c r="B428" s="220"/>
      <c r="C428" s="270" t="s">
        <v>534</v>
      </c>
      <c r="D428" s="224"/>
      <c r="E428" s="231">
        <v>9.7919999999999998</v>
      </c>
      <c r="F428" s="237"/>
      <c r="G428" s="237"/>
      <c r="H428" s="237"/>
      <c r="I428" s="237"/>
      <c r="J428" s="237"/>
      <c r="K428" s="237"/>
      <c r="L428" s="237"/>
      <c r="M428" s="237"/>
      <c r="N428" s="222"/>
      <c r="O428" s="222"/>
      <c r="P428" s="222"/>
      <c r="Q428" s="222"/>
      <c r="R428" s="222"/>
      <c r="S428" s="222"/>
      <c r="T428" s="223"/>
      <c r="U428" s="22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 t="s">
        <v>132</v>
      </c>
      <c r="AF428" s="212">
        <v>0</v>
      </c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13"/>
      <c r="B429" s="220"/>
      <c r="C429" s="270" t="s">
        <v>532</v>
      </c>
      <c r="D429" s="224"/>
      <c r="E429" s="231">
        <v>7.0304000000000002</v>
      </c>
      <c r="F429" s="237"/>
      <c r="G429" s="237"/>
      <c r="H429" s="237"/>
      <c r="I429" s="237"/>
      <c r="J429" s="237"/>
      <c r="K429" s="237"/>
      <c r="L429" s="237"/>
      <c r="M429" s="237"/>
      <c r="N429" s="222"/>
      <c r="O429" s="222"/>
      <c r="P429" s="222"/>
      <c r="Q429" s="222"/>
      <c r="R429" s="222"/>
      <c r="S429" s="222"/>
      <c r="T429" s="223"/>
      <c r="U429" s="22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 t="s">
        <v>132</v>
      </c>
      <c r="AF429" s="212">
        <v>0</v>
      </c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13"/>
      <c r="B430" s="220"/>
      <c r="C430" s="270" t="s">
        <v>533</v>
      </c>
      <c r="D430" s="224"/>
      <c r="E430" s="231">
        <v>10.1738</v>
      </c>
      <c r="F430" s="237"/>
      <c r="G430" s="237"/>
      <c r="H430" s="237"/>
      <c r="I430" s="237"/>
      <c r="J430" s="237"/>
      <c r="K430" s="237"/>
      <c r="L430" s="237"/>
      <c r="M430" s="237"/>
      <c r="N430" s="222"/>
      <c r="O430" s="222"/>
      <c r="P430" s="222"/>
      <c r="Q430" s="222"/>
      <c r="R430" s="222"/>
      <c r="S430" s="222"/>
      <c r="T430" s="223"/>
      <c r="U430" s="22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 t="s">
        <v>132</v>
      </c>
      <c r="AF430" s="212">
        <v>0</v>
      </c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13">
        <v>102</v>
      </c>
      <c r="B431" s="220" t="s">
        <v>535</v>
      </c>
      <c r="C431" s="269" t="s">
        <v>536</v>
      </c>
      <c r="D431" s="222" t="s">
        <v>129</v>
      </c>
      <c r="E431" s="230">
        <v>215.14680000000001</v>
      </c>
      <c r="F431" s="236"/>
      <c r="G431" s="237">
        <f>ROUND(E431*F431,2)</f>
        <v>0</v>
      </c>
      <c r="H431" s="236"/>
      <c r="I431" s="237">
        <f>ROUND(E431*H431,2)</f>
        <v>0</v>
      </c>
      <c r="J431" s="236"/>
      <c r="K431" s="237">
        <f>ROUND(E431*J431,2)</f>
        <v>0</v>
      </c>
      <c r="L431" s="237">
        <v>21</v>
      </c>
      <c r="M431" s="237">
        <f>G431*(1+L431/100)</f>
        <v>0</v>
      </c>
      <c r="N431" s="222">
        <v>1.3999999999999999E-4</v>
      </c>
      <c r="O431" s="222">
        <f>ROUND(E431*N431,5)</f>
        <v>3.0120000000000001E-2</v>
      </c>
      <c r="P431" s="222">
        <v>0</v>
      </c>
      <c r="Q431" s="222">
        <f>ROUND(E431*P431,5)</f>
        <v>0</v>
      </c>
      <c r="R431" s="222"/>
      <c r="S431" s="222"/>
      <c r="T431" s="223">
        <v>0.10191</v>
      </c>
      <c r="U431" s="222">
        <f>ROUND(E431*T431,2)</f>
        <v>21.93</v>
      </c>
      <c r="V431" s="212"/>
      <c r="W431" s="212"/>
      <c r="X431" s="212"/>
      <c r="Y431" s="212"/>
      <c r="Z431" s="212"/>
      <c r="AA431" s="212"/>
      <c r="AB431" s="212"/>
      <c r="AC431" s="212"/>
      <c r="AD431" s="212"/>
      <c r="AE431" s="212" t="s">
        <v>130</v>
      </c>
      <c r="AF431" s="212"/>
      <c r="AG431" s="212"/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>
      <c r="A432" s="214" t="s">
        <v>125</v>
      </c>
      <c r="B432" s="221" t="s">
        <v>96</v>
      </c>
      <c r="C432" s="271" t="s">
        <v>97</v>
      </c>
      <c r="D432" s="225"/>
      <c r="E432" s="232"/>
      <c r="F432" s="238"/>
      <c r="G432" s="238">
        <f>SUMIF(AE433:AE434,"&lt;&gt;NOR",G433:G434)</f>
        <v>0</v>
      </c>
      <c r="H432" s="238"/>
      <c r="I432" s="238">
        <f>SUM(I433:I434)</f>
        <v>0</v>
      </c>
      <c r="J432" s="238"/>
      <c r="K432" s="238">
        <f>SUM(K433:K434)</f>
        <v>0</v>
      </c>
      <c r="L432" s="238"/>
      <c r="M432" s="238">
        <f>SUM(M433:M434)</f>
        <v>0</v>
      </c>
      <c r="N432" s="225"/>
      <c r="O432" s="225">
        <f>SUM(O433:O434)</f>
        <v>1.6E-2</v>
      </c>
      <c r="P432" s="225"/>
      <c r="Q432" s="225">
        <f>SUM(Q433:Q434)</f>
        <v>0</v>
      </c>
      <c r="R432" s="225"/>
      <c r="S432" s="225"/>
      <c r="T432" s="226"/>
      <c r="U432" s="225">
        <f>SUM(U433:U434)</f>
        <v>1.73</v>
      </c>
      <c r="AE432" t="s">
        <v>126</v>
      </c>
    </row>
    <row r="433" spans="1:60" ht="22.5" outlineLevel="1">
      <c r="A433" s="213">
        <v>103</v>
      </c>
      <c r="B433" s="220" t="s">
        <v>537</v>
      </c>
      <c r="C433" s="269" t="s">
        <v>538</v>
      </c>
      <c r="D433" s="222" t="s">
        <v>197</v>
      </c>
      <c r="E433" s="230">
        <v>2</v>
      </c>
      <c r="F433" s="236"/>
      <c r="G433" s="237">
        <f>ROUND(E433*F433,2)</f>
        <v>0</v>
      </c>
      <c r="H433" s="236"/>
      <c r="I433" s="237">
        <f>ROUND(E433*H433,2)</f>
        <v>0</v>
      </c>
      <c r="J433" s="236"/>
      <c r="K433" s="237">
        <f>ROUND(E433*J433,2)</f>
        <v>0</v>
      </c>
      <c r="L433" s="237">
        <v>21</v>
      </c>
      <c r="M433" s="237">
        <f>G433*(1+L433/100)</f>
        <v>0</v>
      </c>
      <c r="N433" s="222">
        <v>8.0000000000000002E-3</v>
      </c>
      <c r="O433" s="222">
        <f>ROUND(E433*N433,5)</f>
        <v>1.6E-2</v>
      </c>
      <c r="P433" s="222">
        <v>0</v>
      </c>
      <c r="Q433" s="222">
        <f>ROUND(E433*P433,5)</f>
        <v>0</v>
      </c>
      <c r="R433" s="222"/>
      <c r="S433" s="222"/>
      <c r="T433" s="223">
        <v>0.86433000000000004</v>
      </c>
      <c r="U433" s="222">
        <f>ROUND(E433*T433,2)</f>
        <v>1.73</v>
      </c>
      <c r="V433" s="212"/>
      <c r="W433" s="212"/>
      <c r="X433" s="212"/>
      <c r="Y433" s="212"/>
      <c r="Z433" s="212"/>
      <c r="AA433" s="212"/>
      <c r="AB433" s="212"/>
      <c r="AC433" s="212"/>
      <c r="AD433" s="212"/>
      <c r="AE433" s="212" t="s">
        <v>130</v>
      </c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13"/>
      <c r="B434" s="220"/>
      <c r="C434" s="270" t="s">
        <v>539</v>
      </c>
      <c r="D434" s="224"/>
      <c r="E434" s="231">
        <v>2</v>
      </c>
      <c r="F434" s="237"/>
      <c r="G434" s="237"/>
      <c r="H434" s="237"/>
      <c r="I434" s="237"/>
      <c r="J434" s="237"/>
      <c r="K434" s="237"/>
      <c r="L434" s="237"/>
      <c r="M434" s="237"/>
      <c r="N434" s="222"/>
      <c r="O434" s="222"/>
      <c r="P434" s="222"/>
      <c r="Q434" s="222"/>
      <c r="R434" s="222"/>
      <c r="S434" s="222"/>
      <c r="T434" s="223"/>
      <c r="U434" s="222"/>
      <c r="V434" s="212"/>
      <c r="W434" s="212"/>
      <c r="X434" s="212"/>
      <c r="Y434" s="212"/>
      <c r="Z434" s="212"/>
      <c r="AA434" s="212"/>
      <c r="AB434" s="212"/>
      <c r="AC434" s="212"/>
      <c r="AD434" s="212"/>
      <c r="AE434" s="212" t="s">
        <v>132</v>
      </c>
      <c r="AF434" s="212">
        <v>0</v>
      </c>
      <c r="AG434" s="212"/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>
      <c r="A435" s="214" t="s">
        <v>125</v>
      </c>
      <c r="B435" s="221" t="s">
        <v>98</v>
      </c>
      <c r="C435" s="271" t="s">
        <v>26</v>
      </c>
      <c r="D435" s="225"/>
      <c r="E435" s="232"/>
      <c r="F435" s="238"/>
      <c r="G435" s="238">
        <f>SUMIF(AE436:AE436,"&lt;&gt;NOR",G436:G436)</f>
        <v>0</v>
      </c>
      <c r="H435" s="238"/>
      <c r="I435" s="238">
        <f>SUM(I436:I436)</f>
        <v>0</v>
      </c>
      <c r="J435" s="238"/>
      <c r="K435" s="238">
        <f>SUM(K436:K436)</f>
        <v>0</v>
      </c>
      <c r="L435" s="238"/>
      <c r="M435" s="238">
        <f>SUM(M436:M436)</f>
        <v>0</v>
      </c>
      <c r="N435" s="225"/>
      <c r="O435" s="225">
        <f>SUM(O436:O436)</f>
        <v>0</v>
      </c>
      <c r="P435" s="225"/>
      <c r="Q435" s="225">
        <f>SUM(Q436:Q436)</f>
        <v>0</v>
      </c>
      <c r="R435" s="225"/>
      <c r="S435" s="225"/>
      <c r="T435" s="226"/>
      <c r="U435" s="225">
        <f>SUM(U436:U436)</f>
        <v>0</v>
      </c>
      <c r="AE435" t="s">
        <v>126</v>
      </c>
    </row>
    <row r="436" spans="1:60" outlineLevel="1">
      <c r="A436" s="248">
        <v>104</v>
      </c>
      <c r="B436" s="249" t="s">
        <v>540</v>
      </c>
      <c r="C436" s="276" t="s">
        <v>541</v>
      </c>
      <c r="D436" s="250" t="s">
        <v>542</v>
      </c>
      <c r="E436" s="251">
        <v>1</v>
      </c>
      <c r="F436" s="252"/>
      <c r="G436" s="253">
        <f>ROUND(E436*F436,2)</f>
        <v>0</v>
      </c>
      <c r="H436" s="252"/>
      <c r="I436" s="253">
        <f>ROUND(E436*H436,2)</f>
        <v>0</v>
      </c>
      <c r="J436" s="252"/>
      <c r="K436" s="253">
        <f>ROUND(E436*J436,2)</f>
        <v>0</v>
      </c>
      <c r="L436" s="253">
        <v>21</v>
      </c>
      <c r="M436" s="253">
        <f>G436*(1+L436/100)</f>
        <v>0</v>
      </c>
      <c r="N436" s="250">
        <v>0</v>
      </c>
      <c r="O436" s="250">
        <f>ROUND(E436*N436,5)</f>
        <v>0</v>
      </c>
      <c r="P436" s="250">
        <v>0</v>
      </c>
      <c r="Q436" s="250">
        <f>ROUND(E436*P436,5)</f>
        <v>0</v>
      </c>
      <c r="R436" s="250"/>
      <c r="S436" s="250"/>
      <c r="T436" s="254">
        <v>0</v>
      </c>
      <c r="U436" s="250">
        <f>ROUND(E436*T436,2)</f>
        <v>0</v>
      </c>
      <c r="V436" s="212"/>
      <c r="W436" s="212"/>
      <c r="X436" s="212"/>
      <c r="Y436" s="212"/>
      <c r="Z436" s="212"/>
      <c r="AA436" s="212"/>
      <c r="AB436" s="212"/>
      <c r="AC436" s="212"/>
      <c r="AD436" s="212"/>
      <c r="AE436" s="212" t="s">
        <v>130</v>
      </c>
      <c r="AF436" s="212"/>
      <c r="AG436" s="212"/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>
      <c r="A437" s="6"/>
      <c r="B437" s="7" t="s">
        <v>231</v>
      </c>
      <c r="C437" s="277" t="s">
        <v>231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AC437">
        <v>15</v>
      </c>
      <c r="AD437">
        <v>21</v>
      </c>
    </row>
    <row r="438" spans="1:60">
      <c r="A438" s="255"/>
      <c r="B438" s="256">
        <v>26</v>
      </c>
      <c r="C438" s="278" t="s">
        <v>231</v>
      </c>
      <c r="D438" s="257"/>
      <c r="E438" s="257"/>
      <c r="F438" s="257"/>
      <c r="G438" s="268">
        <f>G8+G16+G65+G85+G93+G95+G106+G113+G150+G203+G205+G213+G226+G269+G282+G321+G339+G387+G419+G432+G435</f>
        <v>0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AC438">
        <f>SUMIF(L7:L436,AC437,G7:G436)</f>
        <v>0</v>
      </c>
      <c r="AD438">
        <f>SUMIF(L7:L436,AD437,G7:G436)</f>
        <v>0</v>
      </c>
      <c r="AE438" t="s">
        <v>543</v>
      </c>
    </row>
    <row r="439" spans="1:60">
      <c r="A439" s="6"/>
      <c r="B439" s="7" t="s">
        <v>231</v>
      </c>
      <c r="C439" s="277" t="s">
        <v>231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60">
      <c r="A440" s="6"/>
      <c r="B440" s="7" t="s">
        <v>231</v>
      </c>
      <c r="C440" s="277" t="s">
        <v>231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60">
      <c r="A441" s="258">
        <v>33</v>
      </c>
      <c r="B441" s="258"/>
      <c r="C441" s="279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60">
      <c r="A442" s="259"/>
      <c r="B442" s="260"/>
      <c r="C442" s="280"/>
      <c r="D442" s="260"/>
      <c r="E442" s="260"/>
      <c r="F442" s="260"/>
      <c r="G442" s="26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AE442" t="s">
        <v>544</v>
      </c>
    </row>
    <row r="443" spans="1:60">
      <c r="A443" s="262"/>
      <c r="B443" s="263"/>
      <c r="C443" s="281"/>
      <c r="D443" s="263"/>
      <c r="E443" s="263"/>
      <c r="F443" s="263"/>
      <c r="G443" s="264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60">
      <c r="A444" s="262"/>
      <c r="B444" s="263"/>
      <c r="C444" s="281"/>
      <c r="D444" s="263"/>
      <c r="E444" s="263"/>
      <c r="F444" s="263"/>
      <c r="G444" s="264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60">
      <c r="A445" s="262"/>
      <c r="B445" s="263"/>
      <c r="C445" s="281"/>
      <c r="D445" s="263"/>
      <c r="E445" s="263"/>
      <c r="F445" s="263"/>
      <c r="G445" s="264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60">
      <c r="A446" s="265"/>
      <c r="B446" s="266"/>
      <c r="C446" s="282"/>
      <c r="D446" s="266"/>
      <c r="E446" s="266"/>
      <c r="F446" s="266"/>
      <c r="G446" s="26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60">
      <c r="A447" s="6"/>
      <c r="B447" s="7" t="s">
        <v>231</v>
      </c>
      <c r="C447" s="277" t="s">
        <v>231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60">
      <c r="C448" s="283"/>
      <c r="AE448" t="s">
        <v>545</v>
      </c>
    </row>
  </sheetData>
  <mergeCells count="13">
    <mergeCell ref="A442:G446"/>
    <mergeCell ref="C221:G221"/>
    <mergeCell ref="C222:G222"/>
    <mergeCell ref="C303:G303"/>
    <mergeCell ref="C330:G330"/>
    <mergeCell ref="C356:G356"/>
    <mergeCell ref="A441:C441"/>
    <mergeCell ref="A1:G1"/>
    <mergeCell ref="C2:G2"/>
    <mergeCell ref="C3:G3"/>
    <mergeCell ref="C4:G4"/>
    <mergeCell ref="C215:G215"/>
    <mergeCell ref="C216:G216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cp:lastPrinted>2014-02-28T09:52:57Z</cp:lastPrinted>
  <dcterms:created xsi:type="dcterms:W3CDTF">2009-04-08T07:15:50Z</dcterms:created>
  <dcterms:modified xsi:type="dcterms:W3CDTF">2017-11-27T13:26:46Z</dcterms:modified>
</cp:coreProperties>
</file>