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55" windowHeight="79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list'!$G$2</definedName>
    <definedName name="MJ">'Krycí list'!$G$5</definedName>
    <definedName name="Mont">Rekapitulace!$H$8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Položky!$A$1:$G$11</definedName>
    <definedName name="_xlnm.Print_Area" localSheetId="1">Rekapitulace!$A$1:$I$22</definedName>
    <definedName name="PocetMJ">'Krycí list'!$G$6</definedName>
    <definedName name="Poznamka">'Krycí list'!$B$37</definedName>
    <definedName name="Projektant">'Krycí list'!$C$8</definedName>
    <definedName name="PSV">Rekapitulace!$F$8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10" i="3"/>
  <c r="BC10" i="3"/>
  <c r="BB10" i="3"/>
  <c r="BA10" i="3"/>
  <c r="G10" i="3"/>
  <c r="BD10" i="3" s="1"/>
  <c r="BE9" i="3"/>
  <c r="BC9" i="3"/>
  <c r="BB9" i="3"/>
  <c r="BA9" i="3"/>
  <c r="G9" i="3"/>
  <c r="BD9" i="3" s="1"/>
  <c r="BE8" i="3"/>
  <c r="BC8" i="3"/>
  <c r="BB8" i="3"/>
  <c r="BA8" i="3"/>
  <c r="G8" i="3"/>
  <c r="BD8" i="3" s="1"/>
  <c r="BD11" i="3" s="1"/>
  <c r="H7" i="2" s="1"/>
  <c r="H8" i="2" s="1"/>
  <c r="C17" i="1" s="1"/>
  <c r="B7" i="2"/>
  <c r="A7" i="2"/>
  <c r="BE11" i="3"/>
  <c r="I7" i="2" s="1"/>
  <c r="I8" i="2" s="1"/>
  <c r="C21" i="1" s="1"/>
  <c r="BC11" i="3"/>
  <c r="G7" i="2" s="1"/>
  <c r="G8" i="2" s="1"/>
  <c r="C18" i="1" s="1"/>
  <c r="BB11" i="3"/>
  <c r="F7" i="2" s="1"/>
  <c r="F8" i="2" s="1"/>
  <c r="C16" i="1" s="1"/>
  <c r="BA11" i="3"/>
  <c r="E7" i="2" s="1"/>
  <c r="E8" i="2" s="1"/>
  <c r="G11" i="3"/>
  <c r="C11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C15" i="1" l="1"/>
  <c r="C19" i="1" s="1"/>
  <c r="C22" i="1" s="1"/>
  <c r="G20" i="2"/>
  <c r="I20" i="2" s="1"/>
  <c r="G19" i="2"/>
  <c r="I19" i="2" s="1"/>
  <c r="G21" i="1" s="1"/>
  <c r="G18" i="2"/>
  <c r="I18" i="2" s="1"/>
  <c r="G20" i="1" s="1"/>
  <c r="G17" i="2"/>
  <c r="I17" i="2" s="1"/>
  <c r="G19" i="1" s="1"/>
  <c r="G16" i="2"/>
  <c r="I16" i="2" s="1"/>
  <c r="G18" i="1" s="1"/>
  <c r="G15" i="2"/>
  <c r="I15" i="2" s="1"/>
  <c r="G17" i="1" s="1"/>
  <c r="G14" i="2"/>
  <c r="I14" i="2" s="1"/>
  <c r="G16" i="1" s="1"/>
  <c r="G13" i="2"/>
  <c r="I13" i="2" s="1"/>
  <c r="G15" i="1" l="1"/>
  <c r="H21" i="2"/>
  <c r="G23" i="1" s="1"/>
  <c r="G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<sst xmlns="http://schemas.openxmlformats.org/spreadsheetml/2006/main" count="123" uniqueCount="99">
  <si>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</si>
  <si>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</si>
  <si>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</si>
  <si>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</si>
  <si>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</si>
  <si>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</si>
  <si>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</si>
  <si>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</si>
  <si>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</si>
  <si>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</si>
  <si>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</si>
  <si>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</si>
  <si>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</si>
  <si>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</si>
  <si>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</si>
  <si>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</si>
  <si>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</si>
  <si>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</si>
  <si>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</si>
  <si>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</si>
  <si>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</si>
  <si>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</si>
  <si>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</si>
  <si>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</si>
  <si>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</si>
  <si>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</si>
  <si>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</si>
  <si>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</si>
  <si>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</si>
  <si>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</si>
  <si>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</si>
  <si>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</si>
  <si>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</si>
  <si>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</si>
  <si>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</si>
  <si>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</si>
  <si>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</si>
  <si>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</si>
  <si>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</si>
  <si>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</si>
  <si>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</si>
  <si>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</si>
  <si>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</si>
  <si>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</si>
  <si>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</si>
  <si>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</si>
  <si>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</si>
  <si>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</si>
  <si>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</si>
  <si>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</si>
  <si>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</si>
  <si>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</si>
  <si>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</si>
  <si>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</si>
  <si>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</si>
  <si>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</si>
  <si>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</si>
  <si>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</si>
  <si>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</si>
  <si>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</si>
  <si>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</si>
  <si>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</si>
  <si>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</si>
  <si>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</si>
  <si>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</si>
  <si>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</si>
  <si>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</si>
  <si>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</si>
  <si>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</si>
  <si>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</si>
  <si>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</si>
  <si>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</si>
  <si>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</si>
  <si>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</si>
  <si>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</si>
  <si>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</si>
  <si>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</t>
  </si>
  <si>
    <t>Frýdl</t>
  </si>
  <si>
    <t>19</t>
  </si>
  <si>
    <t>Souhrnný rozpočet bytovky SPC K, L, M</t>
  </si>
  <si>
    <t>180917</t>
  </si>
  <si>
    <t>Souhrnný rozpočet bytovky SPC K,L,M Krnov</t>
  </si>
  <si>
    <t>M21</t>
  </si>
  <si>
    <t>Elektromontáže</t>
  </si>
  <si>
    <t>210010316RZ1</t>
  </si>
  <si>
    <t xml:space="preserve">rekonstrukce spol.prostor objektu SPC K </t>
  </si>
  <si>
    <t>kus</t>
  </si>
  <si>
    <t>210010317RZ1</t>
  </si>
  <si>
    <t xml:space="preserve">rekonstrukce spol.prostor objektu SPC L </t>
  </si>
  <si>
    <t>210010318RZ1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</si>
  <si>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</si>
  <si>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</si>
  <si>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</si>
  <si>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</si>
  <si>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</si>
  <si>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</si>
  <si>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</si>
  <si>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</si>
  <si>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rekonstrukce spol.prostor objektu SPC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</si>
</sst>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74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180917</v>
      </c>
      <c r="D2" s="5" t="str">
        <f>Rekapitulace!G2</f>
        <v>Souhrnný rozpočet bytovky SPC K,L,M Krnov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04"/>
      <c r="D8" s="204"/>
      <c r="E8" s="205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4">
        <f>Projektant</f>
        <v>0</v>
      </c>
      <c r="D9" s="204"/>
      <c r="E9" s="205"/>
      <c r="F9" s="13"/>
      <c r="G9" s="34"/>
      <c r="H9" s="35"/>
    </row>
    <row r="10" spans="1:57" x14ac:dyDescent="0.2">
      <c r="A10" s="29" t="s">
        <v>14</v>
      </c>
      <c r="B10" s="13"/>
      <c r="C10" s="204"/>
      <c r="D10" s="204"/>
      <c r="E10" s="204"/>
      <c r="F10" s="36"/>
      <c r="G10" s="37"/>
      <c r="H10" s="38"/>
    </row>
    <row r="11" spans="1:57" ht="13.5" customHeight="1" x14ac:dyDescent="0.2">
      <c r="A11" s="29" t="s">
        <v>15</v>
      </c>
      <c r="B11" s="13"/>
      <c r="C11" s="204"/>
      <c r="D11" s="204"/>
      <c r="E11" s="204"/>
      <c r="F11" s="39" t="s">
        <v>16</v>
      </c>
      <c r="G11" s="40">
        <v>2017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06"/>
      <c r="D12" s="206"/>
      <c r="E12" s="206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Rekapitulace!A13</f>
        <v>Ztížené výrobní podmínky</v>
      </c>
      <c r="E15" s="58"/>
      <c r="F15" s="59"/>
      <c r="G15" s="56">
        <f>Rekapitulace!I13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Rekapitulace!A14</f>
        <v>Oborová přirážka</v>
      </c>
      <c r="E16" s="60"/>
      <c r="F16" s="61"/>
      <c r="G16" s="56">
        <f>Rekapitulace!I14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Rekapitulace!A15</f>
        <v>Přesun stavebních kapacit</v>
      </c>
      <c r="E17" s="60"/>
      <c r="F17" s="61"/>
      <c r="G17" s="56">
        <f>Rekapitulace!I15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Rekapitulace!A16</f>
        <v>Mimostaveništní doprava</v>
      </c>
      <c r="E18" s="60"/>
      <c r="F18" s="61"/>
      <c r="G18" s="56">
        <f>Rekapitulace!I16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Rekapitulace!A17</f>
        <v>Zařízení staveniště</v>
      </c>
      <c r="E19" s="60"/>
      <c r="F19" s="61"/>
      <c r="G19" s="56">
        <f>Rekapitulace!I17</f>
        <v>0</v>
      </c>
    </row>
    <row r="20" spans="1:7" ht="15.95" customHeight="1" x14ac:dyDescent="0.2">
      <c r="A20" s="64"/>
      <c r="B20" s="55"/>
      <c r="C20" s="56"/>
      <c r="D20" s="9" t="str">
        <f>Rekapitulace!A18</f>
        <v>Provoz investora</v>
      </c>
      <c r="E20" s="60"/>
      <c r="F20" s="61"/>
      <c r="G20" s="56">
        <f>Rekapitulace!I18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Rekapitulace!A19</f>
        <v>Kompletační činnost (IČD)</v>
      </c>
      <c r="E21" s="60"/>
      <c r="F21" s="61"/>
      <c r="G21" s="56">
        <f>Rekapitulace!I19</f>
        <v>0</v>
      </c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15</v>
      </c>
      <c r="D30" s="86" t="s">
        <v>43</v>
      </c>
      <c r="E30" s="88"/>
      <c r="F30" s="199">
        <f>C23-F32</f>
        <v>0</v>
      </c>
      <c r="G30" s="200"/>
    </row>
    <row r="31" spans="1:7" x14ac:dyDescent="0.2">
      <c r="A31" s="85" t="s">
        <v>44</v>
      </c>
      <c r="B31" s="86"/>
      <c r="C31" s="87">
        <f>SazbaDPH1</f>
        <v>15</v>
      </c>
      <c r="D31" s="86" t="s">
        <v>45</v>
      </c>
      <c r="E31" s="88"/>
      <c r="F31" s="199">
        <f>ROUND(PRODUCT(F30,C31/100),0)</f>
        <v>0</v>
      </c>
      <c r="G31" s="200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199">
        <v>0</v>
      </c>
      <c r="G32" s="200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199">
        <f>ROUND(PRODUCT(F32,C33/100),0)</f>
        <v>0</v>
      </c>
      <c r="G33" s="200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01">
        <f>ROUND(SUM(F30:F33),0)</f>
        <v>0</v>
      </c>
      <c r="G34" s="202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 x14ac:dyDescent="0.2">
      <c r="A38" s="96"/>
      <c r="B38" s="203"/>
      <c r="C38" s="203"/>
      <c r="D38" s="203"/>
      <c r="E38" s="203"/>
      <c r="F38" s="203"/>
      <c r="G38" s="203"/>
      <c r="H38" t="s">
        <v>5</v>
      </c>
    </row>
    <row r="39" spans="1:8" x14ac:dyDescent="0.2">
      <c r="A39" s="96"/>
      <c r="B39" s="203"/>
      <c r="C39" s="203"/>
      <c r="D39" s="203"/>
      <c r="E39" s="203"/>
      <c r="F39" s="203"/>
      <c r="G39" s="203"/>
      <c r="H39" t="s">
        <v>5</v>
      </c>
    </row>
    <row r="40" spans="1:8" x14ac:dyDescent="0.2">
      <c r="A40" s="96"/>
      <c r="B40" s="203"/>
      <c r="C40" s="203"/>
      <c r="D40" s="203"/>
      <c r="E40" s="203"/>
      <c r="F40" s="203"/>
      <c r="G40" s="203"/>
      <c r="H40" t="s">
        <v>5</v>
      </c>
    </row>
    <row r="41" spans="1:8" x14ac:dyDescent="0.2">
      <c r="A41" s="96"/>
      <c r="B41" s="203"/>
      <c r="C41" s="203"/>
      <c r="D41" s="203"/>
      <c r="E41" s="203"/>
      <c r="F41" s="203"/>
      <c r="G41" s="203"/>
      <c r="H41" t="s">
        <v>5</v>
      </c>
    </row>
    <row r="42" spans="1:8" x14ac:dyDescent="0.2">
      <c r="A42" s="96"/>
      <c r="B42" s="203"/>
      <c r="C42" s="203"/>
      <c r="D42" s="203"/>
      <c r="E42" s="203"/>
      <c r="F42" s="203"/>
      <c r="G42" s="203"/>
      <c r="H42" t="s">
        <v>5</v>
      </c>
    </row>
    <row r="43" spans="1:8" x14ac:dyDescent="0.2">
      <c r="A43" s="96"/>
      <c r="B43" s="203"/>
      <c r="C43" s="203"/>
      <c r="D43" s="203"/>
      <c r="E43" s="203"/>
      <c r="F43" s="203"/>
      <c r="G43" s="203"/>
      <c r="H43" t="s">
        <v>5</v>
      </c>
    </row>
    <row r="44" spans="1:8" x14ac:dyDescent="0.2">
      <c r="A44" s="96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 x14ac:dyDescent="0.2">
      <c r="A45" s="96"/>
      <c r="B45" s="203"/>
      <c r="C45" s="203"/>
      <c r="D45" s="203"/>
      <c r="E45" s="203"/>
      <c r="F45" s="203"/>
      <c r="G45" s="203"/>
      <c r="H45" t="s">
        <v>5</v>
      </c>
    </row>
    <row r="46" spans="1:8" x14ac:dyDescent="0.2">
      <c r="B46" s="198"/>
      <c r="C46" s="198"/>
      <c r="D46" s="198"/>
      <c r="E46" s="198"/>
      <c r="F46" s="198"/>
      <c r="G46" s="198"/>
    </row>
    <row r="47" spans="1:8" x14ac:dyDescent="0.2">
      <c r="B47" s="198"/>
      <c r="C47" s="198"/>
      <c r="D47" s="198"/>
      <c r="E47" s="198"/>
      <c r="F47" s="198"/>
      <c r="G47" s="198"/>
    </row>
    <row r="48" spans="1:8" x14ac:dyDescent="0.2">
      <c r="B48" s="198"/>
      <c r="C48" s="198"/>
      <c r="D48" s="198"/>
      <c r="E48" s="198"/>
      <c r="F48" s="198"/>
      <c r="G48" s="198"/>
    </row>
    <row r="49" spans="2:7" x14ac:dyDescent="0.2">
      <c r="B49" s="198"/>
      <c r="C49" s="198"/>
      <c r="D49" s="198"/>
      <c r="E49" s="198"/>
      <c r="F49" s="198"/>
      <c r="G49" s="198"/>
    </row>
    <row r="50" spans="2:7" x14ac:dyDescent="0.2">
      <c r="B50" s="198"/>
      <c r="C50" s="198"/>
      <c r="D50" s="198"/>
      <c r="E50" s="198"/>
      <c r="F50" s="198"/>
      <c r="G50" s="198"/>
    </row>
    <row r="51" spans="2:7" x14ac:dyDescent="0.2">
      <c r="B51" s="198"/>
      <c r="C51" s="198"/>
      <c r="D51" s="198"/>
      <c r="E51" s="198"/>
      <c r="F51" s="198"/>
      <c r="G51" s="198"/>
    </row>
    <row r="52" spans="2:7" x14ac:dyDescent="0.2">
      <c r="B52" s="198"/>
      <c r="C52" s="198"/>
      <c r="D52" s="198"/>
      <c r="E52" s="198"/>
      <c r="F52" s="198"/>
      <c r="G52" s="198"/>
    </row>
    <row r="53" spans="2:7" x14ac:dyDescent="0.2">
      <c r="B53" s="198"/>
      <c r="C53" s="198"/>
      <c r="D53" s="198"/>
      <c r="E53" s="198"/>
      <c r="F53" s="198"/>
      <c r="G53" s="198"/>
    </row>
    <row r="54" spans="2:7" x14ac:dyDescent="0.2">
      <c r="B54" s="198"/>
      <c r="C54" s="198"/>
      <c r="D54" s="198"/>
      <c r="E54" s="198"/>
      <c r="F54" s="198"/>
      <c r="G54" s="198"/>
    </row>
    <row r="55" spans="2:7" x14ac:dyDescent="0.2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2"/>
  <sheetViews>
    <sheetView workbookViewId="0">
      <selection activeCell="H21" sqref="H21:I2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09" t="s">
        <v>48</v>
      </c>
      <c r="B1" s="210"/>
      <c r="C1" s="97" t="str">
        <f>CONCATENATE(cislostavby," ",nazevstavby)</f>
        <v>2017 Frýdl</v>
      </c>
      <c r="D1" s="98"/>
      <c r="E1" s="99"/>
      <c r="F1" s="98"/>
      <c r="G1" s="100" t="s">
        <v>49</v>
      </c>
      <c r="H1" s="101" t="s">
        <v>80</v>
      </c>
      <c r="I1" s="102"/>
    </row>
    <row r="2" spans="1:57" ht="13.5" thickBot="1" x14ac:dyDescent="0.25">
      <c r="A2" s="211" t="s">
        <v>50</v>
      </c>
      <c r="B2" s="212"/>
      <c r="C2" s="103" t="str">
        <f>CONCATENATE(cisloobjektu," ",nazevobjektu)</f>
        <v>19 Souhrnný rozpočet bytovky SPC K, L, M</v>
      </c>
      <c r="D2" s="104"/>
      <c r="E2" s="105"/>
      <c r="F2" s="104"/>
      <c r="G2" s="213" t="s">
        <v>81</v>
      </c>
      <c r="H2" s="214"/>
      <c r="I2" s="215"/>
    </row>
    <row r="3" spans="1:57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57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57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57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57" s="35" customFormat="1" ht="13.5" thickBot="1" x14ac:dyDescent="0.25">
      <c r="A7" s="194" t="str">
        <f>Položky!B7</f>
        <v>M21</v>
      </c>
      <c r="B7" s="115" t="str">
        <f>Položky!C7</f>
        <v>Elektromontáže</v>
      </c>
      <c r="C7" s="66"/>
      <c r="D7" s="116"/>
      <c r="E7" s="195">
        <f>Položky!BA11</f>
        <v>0</v>
      </c>
      <c r="F7" s="196">
        <f>Položky!BB11</f>
        <v>0</v>
      </c>
      <c r="G7" s="196">
        <f>Položky!BC11</f>
        <v>0</v>
      </c>
      <c r="H7" s="196">
        <f>Položky!BD11</f>
        <v>0</v>
      </c>
      <c r="I7" s="197">
        <f>Položky!BE11</f>
        <v>0</v>
      </c>
    </row>
    <row r="8" spans="1:57" s="123" customFormat="1" ht="13.5" thickBot="1" x14ac:dyDescent="0.25">
      <c r="A8" s="117"/>
      <c r="B8" s="118" t="s">
        <v>57</v>
      </c>
      <c r="C8" s="118"/>
      <c r="D8" s="119"/>
      <c r="E8" s="120">
        <f>SUM(E7:E7)</f>
        <v>0</v>
      </c>
      <c r="F8" s="121">
        <f>SUM(F7:F7)</f>
        <v>0</v>
      </c>
      <c r="G8" s="121">
        <f>SUM(G7:G7)</f>
        <v>0</v>
      </c>
      <c r="H8" s="121">
        <f>SUM(H7:H7)</f>
        <v>0</v>
      </c>
      <c r="I8" s="122">
        <f>SUM(I7:I7)</f>
        <v>0</v>
      </c>
    </row>
    <row r="9" spans="1:57" x14ac:dyDescent="0.2">
      <c r="A9" s="66"/>
      <c r="B9" s="66"/>
      <c r="C9" s="66"/>
      <c r="D9" s="66"/>
      <c r="E9" s="66"/>
      <c r="F9" s="66"/>
      <c r="G9" s="66"/>
      <c r="H9" s="66"/>
      <c r="I9" s="66"/>
    </row>
    <row r="10" spans="1:57" ht="19.5" customHeight="1" x14ac:dyDescent="0.25">
      <c r="A10" s="107" t="s">
        <v>58</v>
      </c>
      <c r="B10" s="107"/>
      <c r="C10" s="107"/>
      <c r="D10" s="107"/>
      <c r="E10" s="107"/>
      <c r="F10" s="107"/>
      <c r="G10" s="124"/>
      <c r="H10" s="107"/>
      <c r="I10" s="107"/>
      <c r="BA10" s="41"/>
      <c r="BB10" s="41"/>
      <c r="BC10" s="41"/>
      <c r="BD10" s="41"/>
      <c r="BE10" s="41"/>
    </row>
    <row r="11" spans="1:57" ht="13.5" thickBot="1" x14ac:dyDescent="0.25">
      <c r="A11" s="77"/>
      <c r="B11" s="77"/>
      <c r="C11" s="77"/>
      <c r="D11" s="77"/>
      <c r="E11" s="77"/>
      <c r="F11" s="77"/>
      <c r="G11" s="77"/>
      <c r="H11" s="77"/>
      <c r="I11" s="77"/>
    </row>
    <row r="12" spans="1:57" x14ac:dyDescent="0.2">
      <c r="A12" s="71" t="s">
        <v>59</v>
      </c>
      <c r="B12" s="72"/>
      <c r="C12" s="72"/>
      <c r="D12" s="125"/>
      <c r="E12" s="126" t="s">
        <v>60</v>
      </c>
      <c r="F12" s="127" t="s">
        <v>61</v>
      </c>
      <c r="G12" s="128" t="s">
        <v>62</v>
      </c>
      <c r="H12" s="129"/>
      <c r="I12" s="130" t="s">
        <v>60</v>
      </c>
    </row>
    <row r="13" spans="1:57" x14ac:dyDescent="0.2">
      <c r="A13" s="64" t="s">
        <v>90</v>
      </c>
      <c r="B13" s="55"/>
      <c r="C13" s="55"/>
      <c r="D13" s="131"/>
      <c r="E13" s="132"/>
      <c r="F13" s="133"/>
      <c r="G13" s="134">
        <f t="shared" ref="G13:G20" si="0">CHOOSE(BA13+1,HSV+PSV,HSV+PSV+Mont,HSV+PSV+Dodavka+Mont,HSV,PSV,Mont,Dodavka,Mont+Dodavka,0)</f>
        <v>0</v>
      </c>
      <c r="H13" s="135"/>
      <c r="I13" s="136">
        <f t="shared" ref="I13:I20" si="1">E13+F13*G13/100</f>
        <v>0</v>
      </c>
      <c r="BA13">
        <v>0</v>
      </c>
    </row>
    <row r="14" spans="1:57" x14ac:dyDescent="0.2">
      <c r="A14" s="64" t="s">
        <v>91</v>
      </c>
      <c r="B14" s="55"/>
      <c r="C14" s="55"/>
      <c r="D14" s="131"/>
      <c r="E14" s="132"/>
      <c r="F14" s="133"/>
      <c r="G14" s="134">
        <f t="shared" si="0"/>
        <v>0</v>
      </c>
      <c r="H14" s="135"/>
      <c r="I14" s="136">
        <f t="shared" si="1"/>
        <v>0</v>
      </c>
      <c r="BA14">
        <v>0</v>
      </c>
    </row>
    <row r="15" spans="1:57" x14ac:dyDescent="0.2">
      <c r="A15" s="64" t="s">
        <v>92</v>
      </c>
      <c r="B15" s="55"/>
      <c r="C15" s="55"/>
      <c r="D15" s="131"/>
      <c r="E15" s="132"/>
      <c r="F15" s="133"/>
      <c r="G15" s="134">
        <f t="shared" si="0"/>
        <v>0</v>
      </c>
      <c r="H15" s="135"/>
      <c r="I15" s="136">
        <f t="shared" si="1"/>
        <v>0</v>
      </c>
      <c r="BA15">
        <v>0</v>
      </c>
    </row>
    <row r="16" spans="1:57" x14ac:dyDescent="0.2">
      <c r="A16" s="64" t="s">
        <v>93</v>
      </c>
      <c r="B16" s="55"/>
      <c r="C16" s="55"/>
      <c r="D16" s="131"/>
      <c r="E16" s="132"/>
      <c r="F16" s="133"/>
      <c r="G16" s="134">
        <f t="shared" si="0"/>
        <v>0</v>
      </c>
      <c r="H16" s="135"/>
      <c r="I16" s="136">
        <f t="shared" si="1"/>
        <v>0</v>
      </c>
      <c r="BA16">
        <v>0</v>
      </c>
    </row>
    <row r="17" spans="1:53" x14ac:dyDescent="0.2">
      <c r="A17" s="64" t="s">
        <v>94</v>
      </c>
      <c r="B17" s="55"/>
      <c r="C17" s="55"/>
      <c r="D17" s="131"/>
      <c r="E17" s="132"/>
      <c r="F17" s="133"/>
      <c r="G17" s="134">
        <f t="shared" si="0"/>
        <v>0</v>
      </c>
      <c r="H17" s="135"/>
      <c r="I17" s="136">
        <f t="shared" si="1"/>
        <v>0</v>
      </c>
      <c r="BA17">
        <v>1</v>
      </c>
    </row>
    <row r="18" spans="1:53" x14ac:dyDescent="0.2">
      <c r="A18" s="64" t="s">
        <v>95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1</v>
      </c>
    </row>
    <row r="19" spans="1:53" x14ac:dyDescent="0.2">
      <c r="A19" s="64" t="s">
        <v>96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2</v>
      </c>
    </row>
    <row r="20" spans="1:53" x14ac:dyDescent="0.2">
      <c r="A20" s="64" t="s">
        <v>97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2</v>
      </c>
    </row>
    <row r="21" spans="1:53" ht="13.5" thickBot="1" x14ac:dyDescent="0.25">
      <c r="A21" s="137"/>
      <c r="B21" s="138" t="s">
        <v>63</v>
      </c>
      <c r="C21" s="139"/>
      <c r="D21" s="140"/>
      <c r="E21" s="141"/>
      <c r="F21" s="142"/>
      <c r="G21" s="142"/>
      <c r="H21" s="216">
        <f>SUM(I13:I20)</f>
        <v>0</v>
      </c>
      <c r="I21" s="217"/>
    </row>
    <row r="23" spans="1:53" x14ac:dyDescent="0.2">
      <c r="B23" s="123"/>
      <c r="F23" s="143"/>
      <c r="G23" s="144"/>
      <c r="H23" s="144"/>
      <c r="I23" s="145"/>
    </row>
    <row r="24" spans="1:53" x14ac:dyDescent="0.2">
      <c r="F24" s="143"/>
      <c r="G24" s="144"/>
      <c r="H24" s="144"/>
      <c r="I24" s="145"/>
    </row>
    <row r="25" spans="1:53" x14ac:dyDescent="0.2">
      <c r="F25" s="143"/>
      <c r="G25" s="144"/>
      <c r="H25" s="144"/>
      <c r="I25" s="145"/>
    </row>
    <row r="26" spans="1:53" x14ac:dyDescent="0.2">
      <c r="F26" s="143"/>
      <c r="G26" s="144"/>
      <c r="H26" s="144"/>
      <c r="I26" s="145"/>
    </row>
    <row r="27" spans="1:53" x14ac:dyDescent="0.2">
      <c r="F27" s="143"/>
      <c r="G27" s="144"/>
      <c r="H27" s="144"/>
      <c r="I27" s="145"/>
    </row>
    <row r="28" spans="1:53" x14ac:dyDescent="0.2">
      <c r="F28" s="143"/>
      <c r="G28" s="144"/>
      <c r="H28" s="144"/>
      <c r="I28" s="145"/>
    </row>
    <row r="29" spans="1:53" x14ac:dyDescent="0.2">
      <c r="F29" s="143"/>
      <c r="G29" s="144"/>
      <c r="H29" s="144"/>
      <c r="I29" s="145"/>
    </row>
    <row r="30" spans="1:53" x14ac:dyDescent="0.2">
      <c r="F30" s="143"/>
      <c r="G30" s="144"/>
      <c r="H30" s="144"/>
      <c r="I30" s="145"/>
    </row>
    <row r="31" spans="1:53" x14ac:dyDescent="0.2">
      <c r="F31" s="143"/>
      <c r="G31" s="144"/>
      <c r="H31" s="144"/>
      <c r="I31" s="145"/>
    </row>
    <row r="32" spans="1:53" x14ac:dyDescent="0.2">
      <c r="F32" s="143"/>
      <c r="G32" s="144"/>
      <c r="H32" s="144"/>
      <c r="I32" s="145"/>
    </row>
    <row r="33" spans="6:9" x14ac:dyDescent="0.2">
      <c r="F33" s="143"/>
      <c r="G33" s="144"/>
      <c r="H33" s="144"/>
      <c r="I33" s="145"/>
    </row>
    <row r="34" spans="6:9" x14ac:dyDescent="0.2">
      <c r="F34" s="143"/>
      <c r="G34" s="144"/>
      <c r="H34" s="144"/>
      <c r="I34" s="145"/>
    </row>
    <row r="35" spans="6:9" x14ac:dyDescent="0.2">
      <c r="F35" s="143"/>
      <c r="G35" s="144"/>
      <c r="H35" s="144"/>
      <c r="I35" s="145"/>
    </row>
    <row r="36" spans="6:9" x14ac:dyDescent="0.2">
      <c r="F36" s="143"/>
      <c r="G36" s="144"/>
      <c r="H36" s="144"/>
      <c r="I36" s="145"/>
    </row>
    <row r="37" spans="6:9" x14ac:dyDescent="0.2">
      <c r="F37" s="143"/>
      <c r="G37" s="144"/>
      <c r="H37" s="144"/>
      <c r="I37" s="145"/>
    </row>
    <row r="38" spans="6:9" x14ac:dyDescent="0.2">
      <c r="F38" s="143"/>
      <c r="G38" s="144"/>
      <c r="H38" s="144"/>
      <c r="I38" s="145"/>
    </row>
    <row r="39" spans="6:9" x14ac:dyDescent="0.2">
      <c r="F39" s="143"/>
      <c r="G39" s="144"/>
      <c r="H39" s="144"/>
      <c r="I39" s="145"/>
    </row>
    <row r="40" spans="6:9" x14ac:dyDescent="0.2">
      <c r="F40" s="143"/>
      <c r="G40" s="144"/>
      <c r="H40" s="144"/>
      <c r="I40" s="145"/>
    </row>
    <row r="41" spans="6:9" x14ac:dyDescent="0.2">
      <c r="F41" s="143"/>
      <c r="G41" s="144"/>
      <c r="H41" s="144"/>
      <c r="I41" s="145"/>
    </row>
    <row r="42" spans="6:9" x14ac:dyDescent="0.2">
      <c r="F42" s="143"/>
      <c r="G42" s="144"/>
      <c r="H42" s="144"/>
      <c r="I42" s="145"/>
    </row>
    <row r="43" spans="6:9" x14ac:dyDescent="0.2">
      <c r="F43" s="143"/>
      <c r="G43" s="144"/>
      <c r="H43" s="144"/>
      <c r="I43" s="145"/>
    </row>
    <row r="44" spans="6:9" x14ac:dyDescent="0.2">
      <c r="F44" s="143"/>
      <c r="G44" s="144"/>
      <c r="H44" s="144"/>
      <c r="I44" s="145"/>
    </row>
    <row r="45" spans="6:9" x14ac:dyDescent="0.2">
      <c r="F45" s="143"/>
      <c r="G45" s="144"/>
      <c r="H45" s="144"/>
      <c r="I45" s="145"/>
    </row>
    <row r="46" spans="6:9" x14ac:dyDescent="0.2">
      <c r="F46" s="143"/>
      <c r="G46" s="144"/>
      <c r="H46" s="144"/>
      <c r="I46" s="145"/>
    </row>
    <row r="47" spans="6:9" x14ac:dyDescent="0.2">
      <c r="F47" s="143"/>
      <c r="G47" s="144"/>
      <c r="H47" s="144"/>
      <c r="I47" s="145"/>
    </row>
    <row r="48" spans="6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84"/>
  <sheetViews>
    <sheetView showGridLines="0" showZeros="0" tabSelected="1" zoomScaleNormal="100" workbookViewId="0">
      <selection activeCell="C10" sqref="C10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8" t="s">
        <v>75</v>
      </c>
      <c r="B1" s="218"/>
      <c r="C1" s="218"/>
      <c r="D1" s="218"/>
      <c r="E1" s="218"/>
      <c r="F1" s="218"/>
      <c r="G1" s="21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09" t="s">
        <v>48</v>
      </c>
      <c r="B3" s="210"/>
      <c r="C3" s="97" t="str">
        <f>CONCATENATE(cislostavby," ",nazevstavby)</f>
        <v>2017 Frýdl</v>
      </c>
      <c r="D3" s="151"/>
      <c r="E3" s="152" t="s">
        <v>64</v>
      </c>
      <c r="F3" s="153" t="str">
        <f>Rekapitulace!H1</f>
        <v>180917</v>
      </c>
      <c r="G3" s="154"/>
    </row>
    <row r="4" spans="1:104" ht="13.5" thickBot="1" x14ac:dyDescent="0.25">
      <c r="A4" s="219" t="s">
        <v>50</v>
      </c>
      <c r="B4" s="212"/>
      <c r="C4" s="103" t="str">
        <f>CONCATENATE(cisloobjektu," ",nazevobjektu)</f>
        <v>19 Souhrnný rozpočet bytovky SPC K, L, M</v>
      </c>
      <c r="D4" s="155"/>
      <c r="E4" s="220" t="str">
        <f>Rekapitulace!G2</f>
        <v>Souhrnný rozpočet bytovky SPC K,L,M Krnov</v>
      </c>
      <c r="F4" s="221"/>
      <c r="G4" s="22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 x14ac:dyDescent="0.2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84</v>
      </c>
      <c r="C8" s="173" t="s">
        <v>85</v>
      </c>
      <c r="D8" s="174" t="s">
        <v>86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9</v>
      </c>
      <c r="AC8" s="146">
        <v>9</v>
      </c>
      <c r="AZ8" s="146">
        <v>4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9</v>
      </c>
      <c r="CZ8" s="146">
        <v>0</v>
      </c>
    </row>
    <row r="9" spans="1:104" x14ac:dyDescent="0.2">
      <c r="A9" s="171">
        <v>2</v>
      </c>
      <c r="B9" s="172" t="s">
        <v>87</v>
      </c>
      <c r="C9" s="173" t="s">
        <v>88</v>
      </c>
      <c r="D9" s="174" t="s">
        <v>86</v>
      </c>
      <c r="E9" s="175">
        <v>1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9</v>
      </c>
      <c r="AC9" s="146">
        <v>9</v>
      </c>
      <c r="AZ9" s="146">
        <v>4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9</v>
      </c>
      <c r="CZ9" s="146">
        <v>0</v>
      </c>
    </row>
    <row r="10" spans="1:104" x14ac:dyDescent="0.2">
      <c r="A10" s="171">
        <v>3</v>
      </c>
      <c r="B10" s="172" t="s">
        <v>89</v>
      </c>
      <c r="C10" s="173" t="s">
        <v>98</v>
      </c>
      <c r="D10" s="174" t="s">
        <v>86</v>
      </c>
      <c r="E10" s="175">
        <v>1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9</v>
      </c>
      <c r="AC10" s="146">
        <v>9</v>
      </c>
      <c r="AZ10" s="146">
        <v>4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9</v>
      </c>
      <c r="CZ10" s="146">
        <v>0</v>
      </c>
    </row>
    <row r="11" spans="1:104" x14ac:dyDescent="0.2">
      <c r="A11" s="178"/>
      <c r="B11" s="179" t="s">
        <v>73</v>
      </c>
      <c r="C11" s="180" t="str">
        <f>CONCATENATE(B7," ",C7)</f>
        <v>M21 Elektromontáže</v>
      </c>
      <c r="D11" s="181"/>
      <c r="E11" s="182"/>
      <c r="F11" s="183"/>
      <c r="G11" s="184">
        <f>SUM(G7:G10)</f>
        <v>0</v>
      </c>
      <c r="O11" s="170">
        <v>4</v>
      </c>
      <c r="BA11" s="185">
        <f>SUM(BA7:BA10)</f>
        <v>0</v>
      </c>
      <c r="BB11" s="185">
        <f>SUM(BB7:BB10)</f>
        <v>0</v>
      </c>
      <c r="BC11" s="185">
        <f>SUM(BC7:BC10)</f>
        <v>0</v>
      </c>
      <c r="BD11" s="185">
        <f>SUM(BD7:BD10)</f>
        <v>0</v>
      </c>
      <c r="BE11" s="185">
        <f>SUM(BE7:BE10)</f>
        <v>0</v>
      </c>
    </row>
    <row r="12" spans="1:104" x14ac:dyDescent="0.2">
      <c r="E12" s="146"/>
    </row>
    <row r="13" spans="1:104" x14ac:dyDescent="0.2">
      <c r="E13" s="146"/>
    </row>
    <row r="14" spans="1:104" x14ac:dyDescent="0.2">
      <c r="E14" s="146"/>
    </row>
    <row r="15" spans="1:104" x14ac:dyDescent="0.2">
      <c r="E15" s="146"/>
    </row>
    <row r="16" spans="1:104" x14ac:dyDescent="0.2">
      <c r="E16" s="146"/>
    </row>
    <row r="17" spans="5:5" x14ac:dyDescent="0.2">
      <c r="E17" s="146"/>
    </row>
    <row r="18" spans="5:5" x14ac:dyDescent="0.2">
      <c r="E18" s="146"/>
    </row>
    <row r="19" spans="5:5" x14ac:dyDescent="0.2">
      <c r="E19" s="146"/>
    </row>
    <row r="20" spans="5:5" x14ac:dyDescent="0.2">
      <c r="E20" s="146"/>
    </row>
    <row r="21" spans="5:5" x14ac:dyDescent="0.2">
      <c r="E21" s="146"/>
    </row>
    <row r="22" spans="5:5" x14ac:dyDescent="0.2">
      <c r="E22" s="146"/>
    </row>
    <row r="23" spans="5:5" x14ac:dyDescent="0.2">
      <c r="E23" s="146"/>
    </row>
    <row r="24" spans="5:5" x14ac:dyDescent="0.2">
      <c r="E24" s="146"/>
    </row>
    <row r="25" spans="5:5" x14ac:dyDescent="0.2">
      <c r="E25" s="146"/>
    </row>
    <row r="26" spans="5:5" x14ac:dyDescent="0.2">
      <c r="E26" s="146"/>
    </row>
    <row r="27" spans="5:5" x14ac:dyDescent="0.2">
      <c r="E27" s="146"/>
    </row>
    <row r="28" spans="5:5" x14ac:dyDescent="0.2">
      <c r="E28" s="146"/>
    </row>
    <row r="29" spans="5:5" x14ac:dyDescent="0.2">
      <c r="E29" s="146"/>
    </row>
    <row r="30" spans="5:5" x14ac:dyDescent="0.2">
      <c r="E30" s="146"/>
    </row>
    <row r="31" spans="5:5" x14ac:dyDescent="0.2">
      <c r="E31" s="146"/>
    </row>
    <row r="32" spans="5:5" x14ac:dyDescent="0.2">
      <c r="E32" s="146"/>
    </row>
    <row r="33" spans="1:7" x14ac:dyDescent="0.2">
      <c r="E33" s="146"/>
    </row>
    <row r="34" spans="1:7" x14ac:dyDescent="0.2">
      <c r="E34" s="146"/>
    </row>
    <row r="35" spans="1:7" x14ac:dyDescent="0.2">
      <c r="A35" s="186"/>
      <c r="B35" s="186"/>
      <c r="C35" s="186"/>
      <c r="D35" s="186"/>
      <c r="E35" s="186"/>
      <c r="F35" s="186"/>
      <c r="G35" s="186"/>
    </row>
    <row r="36" spans="1:7" x14ac:dyDescent="0.2">
      <c r="A36" s="186"/>
      <c r="B36" s="186"/>
      <c r="C36" s="186"/>
      <c r="D36" s="186"/>
      <c r="E36" s="186"/>
      <c r="F36" s="186"/>
      <c r="G36" s="186"/>
    </row>
    <row r="37" spans="1:7" x14ac:dyDescent="0.2">
      <c r="A37" s="186"/>
      <c r="B37" s="186"/>
      <c r="C37" s="186"/>
      <c r="D37" s="186"/>
      <c r="E37" s="186"/>
      <c r="F37" s="186"/>
      <c r="G37" s="186"/>
    </row>
    <row r="38" spans="1:7" x14ac:dyDescent="0.2">
      <c r="A38" s="186"/>
      <c r="B38" s="186"/>
      <c r="C38" s="186"/>
      <c r="D38" s="186"/>
      <c r="E38" s="186"/>
      <c r="F38" s="186"/>
      <c r="G38" s="186"/>
    </row>
    <row r="39" spans="1:7" x14ac:dyDescent="0.2">
      <c r="E39" s="146"/>
    </row>
    <row r="40" spans="1:7" x14ac:dyDescent="0.2">
      <c r="E40" s="146"/>
    </row>
    <row r="41" spans="1:7" x14ac:dyDescent="0.2">
      <c r="E41" s="146"/>
    </row>
    <row r="42" spans="1:7" x14ac:dyDescent="0.2">
      <c r="E42" s="146"/>
    </row>
    <row r="43" spans="1:7" x14ac:dyDescent="0.2">
      <c r="E43" s="146"/>
    </row>
    <row r="44" spans="1:7" x14ac:dyDescent="0.2">
      <c r="E44" s="146"/>
    </row>
    <row r="45" spans="1:7" x14ac:dyDescent="0.2">
      <c r="E45" s="146"/>
    </row>
    <row r="46" spans="1:7" x14ac:dyDescent="0.2">
      <c r="E46" s="146"/>
    </row>
    <row r="47" spans="1:7" x14ac:dyDescent="0.2">
      <c r="E47" s="146"/>
    </row>
    <row r="48" spans="1:7" x14ac:dyDescent="0.2">
      <c r="E48" s="146"/>
    </row>
    <row r="49" spans="5:5" x14ac:dyDescent="0.2">
      <c r="E49" s="146"/>
    </row>
    <row r="50" spans="5:5" x14ac:dyDescent="0.2">
      <c r="E50" s="146"/>
    </row>
    <row r="51" spans="5:5" x14ac:dyDescent="0.2">
      <c r="E51" s="146"/>
    </row>
    <row r="52" spans="5:5" x14ac:dyDescent="0.2">
      <c r="E52" s="146"/>
    </row>
    <row r="53" spans="5:5" x14ac:dyDescent="0.2">
      <c r="E53" s="146"/>
    </row>
    <row r="54" spans="5:5" x14ac:dyDescent="0.2">
      <c r="E54" s="146"/>
    </row>
    <row r="55" spans="5:5" x14ac:dyDescent="0.2">
      <c r="E55" s="146"/>
    </row>
    <row r="56" spans="5:5" x14ac:dyDescent="0.2">
      <c r="E56" s="146"/>
    </row>
    <row r="57" spans="5:5" x14ac:dyDescent="0.2">
      <c r="E57" s="146"/>
    </row>
    <row r="58" spans="5:5" x14ac:dyDescent="0.2">
      <c r="E58" s="146"/>
    </row>
    <row r="59" spans="5:5" x14ac:dyDescent="0.2">
      <c r="E59" s="146"/>
    </row>
    <row r="60" spans="5:5" x14ac:dyDescent="0.2">
      <c r="E60" s="146"/>
    </row>
    <row r="61" spans="5:5" x14ac:dyDescent="0.2">
      <c r="E61" s="146"/>
    </row>
    <row r="62" spans="5:5" x14ac:dyDescent="0.2">
      <c r="E62" s="146"/>
    </row>
    <row r="63" spans="5:5" x14ac:dyDescent="0.2">
      <c r="E63" s="146"/>
    </row>
    <row r="64" spans="5:5" x14ac:dyDescent="0.2">
      <c r="E64" s="146"/>
    </row>
    <row r="65" spans="1:7" x14ac:dyDescent="0.2">
      <c r="E65" s="146"/>
    </row>
    <row r="66" spans="1:7" x14ac:dyDescent="0.2">
      <c r="E66" s="146"/>
    </row>
    <row r="67" spans="1:7" x14ac:dyDescent="0.2">
      <c r="E67" s="146"/>
    </row>
    <row r="68" spans="1:7" x14ac:dyDescent="0.2">
      <c r="E68" s="146"/>
    </row>
    <row r="69" spans="1:7" x14ac:dyDescent="0.2">
      <c r="E69" s="146"/>
    </row>
    <row r="70" spans="1:7" x14ac:dyDescent="0.2">
      <c r="A70" s="187"/>
      <c r="B70" s="187"/>
    </row>
    <row r="71" spans="1:7" x14ac:dyDescent="0.2">
      <c r="A71" s="186"/>
      <c r="B71" s="186"/>
      <c r="C71" s="189"/>
      <c r="D71" s="189"/>
      <c r="E71" s="190"/>
      <c r="F71" s="189"/>
      <c r="G71" s="191"/>
    </row>
    <row r="72" spans="1:7" x14ac:dyDescent="0.2">
      <c r="A72" s="192"/>
      <c r="B72" s="192"/>
      <c r="C72" s="186"/>
      <c r="D72" s="186"/>
      <c r="E72" s="193"/>
      <c r="F72" s="186"/>
      <c r="G72" s="186"/>
    </row>
    <row r="73" spans="1:7" x14ac:dyDescent="0.2">
      <c r="A73" s="186"/>
      <c r="B73" s="186"/>
      <c r="C73" s="186"/>
      <c r="D73" s="186"/>
      <c r="E73" s="193"/>
      <c r="F73" s="186"/>
      <c r="G73" s="186"/>
    </row>
    <row r="74" spans="1:7" x14ac:dyDescent="0.2">
      <c r="A74" s="186"/>
      <c r="B74" s="186"/>
      <c r="C74" s="186"/>
      <c r="D74" s="186"/>
      <c r="E74" s="193"/>
      <c r="F74" s="186"/>
      <c r="G74" s="186"/>
    </row>
    <row r="75" spans="1:7" x14ac:dyDescent="0.2">
      <c r="A75" s="186"/>
      <c r="B75" s="186"/>
      <c r="C75" s="186"/>
      <c r="D75" s="186"/>
      <c r="E75" s="193"/>
      <c r="F75" s="186"/>
      <c r="G75" s="186"/>
    </row>
    <row r="76" spans="1:7" x14ac:dyDescent="0.2">
      <c r="A76" s="186"/>
      <c r="B76" s="186"/>
      <c r="C76" s="186"/>
      <c r="D76" s="186"/>
      <c r="E76" s="193"/>
      <c r="F76" s="186"/>
      <c r="G76" s="186"/>
    </row>
    <row r="77" spans="1:7" x14ac:dyDescent="0.2">
      <c r="A77" s="186"/>
      <c r="B77" s="186"/>
      <c r="C77" s="186"/>
      <c r="D77" s="186"/>
      <c r="E77" s="193"/>
      <c r="F77" s="186"/>
      <c r="G77" s="186"/>
    </row>
    <row r="78" spans="1:7" x14ac:dyDescent="0.2">
      <c r="A78" s="186"/>
      <c r="B78" s="186"/>
      <c r="C78" s="186"/>
      <c r="D78" s="186"/>
      <c r="E78" s="193"/>
      <c r="F78" s="186"/>
      <c r="G78" s="186"/>
    </row>
    <row r="79" spans="1:7" x14ac:dyDescent="0.2">
      <c r="A79" s="186"/>
      <c r="B79" s="186"/>
      <c r="C79" s="186"/>
      <c r="D79" s="186"/>
      <c r="E79" s="193"/>
      <c r="F79" s="186"/>
      <c r="G79" s="186"/>
    </row>
    <row r="80" spans="1:7" x14ac:dyDescent="0.2">
      <c r="A80" s="186"/>
      <c r="B80" s="186"/>
      <c r="C80" s="186"/>
      <c r="D80" s="186"/>
      <c r="E80" s="193"/>
      <c r="F80" s="186"/>
      <c r="G80" s="186"/>
    </row>
    <row r="81" spans="1:7" x14ac:dyDescent="0.2">
      <c r="A81" s="186"/>
      <c r="B81" s="186"/>
      <c r="C81" s="186"/>
      <c r="D81" s="186"/>
      <c r="E81" s="193"/>
      <c r="F81" s="186"/>
      <c r="G81" s="186"/>
    </row>
    <row r="82" spans="1:7" x14ac:dyDescent="0.2">
      <c r="A82" s="186"/>
      <c r="B82" s="186"/>
      <c r="C82" s="186"/>
      <c r="D82" s="186"/>
      <c r="E82" s="193"/>
      <c r="F82" s="186"/>
      <c r="G82" s="186"/>
    </row>
    <row r="83" spans="1:7" x14ac:dyDescent="0.2">
      <c r="A83" s="186"/>
      <c r="B83" s="186"/>
      <c r="C83" s="186"/>
      <c r="D83" s="186"/>
      <c r="E83" s="193"/>
      <c r="F83" s="186"/>
      <c r="G83" s="186"/>
    </row>
    <row r="84" spans="1:7" x14ac:dyDescent="0.2">
      <c r="A84" s="186"/>
      <c r="B84" s="186"/>
      <c r="C84" s="186"/>
      <c r="D84" s="186"/>
      <c r="E84" s="193"/>
      <c r="F84" s="186"/>
      <c r="G84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AMD</cp:lastModifiedBy>
  <cp:lastPrinted>2017-09-18T12:27:20Z</cp:lastPrinted>
  <dcterms:created xsi:type="dcterms:W3CDTF">2017-09-18T12:25:55Z</dcterms:created>
  <dcterms:modified xsi:type="dcterms:W3CDTF">2017-09-18T12:28:02Z</dcterms:modified>
</cp:coreProperties>
</file>