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05" windowWidth="24675" windowHeight="117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list'!$F$4</definedName>
    <definedName name="MJ">'Krycí list'!$G$4</definedName>
    <definedName name="Mont">'Rekapitulace'!$H$25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'Položky'!$A$1:$G$132</definedName>
    <definedName name="_xlnm.Print_Area" localSheetId="1">'Rekapitulace'!$A$1:$I$31</definedName>
    <definedName name="PocetMJ">'Krycí list'!$G$7</definedName>
    <definedName name="Poznamka">'Krycí list'!$B$37</definedName>
    <definedName name="Projektant">'Krycí list'!$C$7</definedName>
    <definedName name="PSV">'Rekapitulace'!$F$25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'Rekapitulace'!$E$30</definedName>
    <definedName name="VRNnazev">'Rekapitulace'!$A$30</definedName>
    <definedName name="VRNproc">'Rekapitulace'!$F$30</definedName>
    <definedName name="VRNzakl">'Rekapitulace'!$G$30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<sst xmlns="http://schemas.openxmlformats.org/spreadsheetml/2006/main" count="435" uniqueCount="293">
  <si>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</si>
  <si>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</si>
  <si>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</si>
  <si>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</si>
  <si>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</si>
  <si>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</si>
  <si>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</si>
  <si>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</si>
  <si>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</si>
  <si>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</si>
  <si>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</si>
  <si>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</si>
  <si>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</si>
  <si>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</si>
  <si>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</si>
  <si>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</si>
  <si>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</si>
  <si>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</si>
  <si>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</si>
  <si>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</si>
  <si>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</si>
  <si>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</si>
  <si>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</si>
  <si>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</si>
  <si>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</si>
  <si>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</si>
  <si>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</si>
  <si>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</si>
  <si>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</si>
  <si>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</si>
  <si>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</si>
  <si>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</si>
  <si>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</si>
  <si>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</si>
  <si>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</si>
  <si>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</si>
  <si>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</si>
  <si>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</si>
  <si>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</si>
  <si>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</si>
  <si>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</si>
  <si>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</si>
  <si>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</si>
  <si>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</si>
  <si>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</si>
  <si>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</si>
  <si>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</si>
  <si>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</si>
  <si>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</si>
  <si>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</si>
  <si>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</si>
  <si>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</si>
  <si>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</si>
  <si>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</si>
  <si>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</si>
  <si>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</si>
  <si>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</si>
  <si>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</si>
  <si>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</si>
  <si>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</si>
  <si>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</si>
  <si>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</si>
  <si>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</si>
  <si>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</si>
  <si>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</si>
  <si>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</si>
  <si>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</si>
  <si>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</si>
  <si>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Rekonstrukce bytu</t>
  </si>
  <si>
    <t>Zámecké náměstí 16</t>
  </si>
  <si>
    <t>3</t>
  </si>
  <si>
    <t>Svislé a kompletní konstrukce</t>
  </si>
  <si>
    <t>310 27-8841.R00</t>
  </si>
  <si>
    <t xml:space="preserve">Zazdívka otvorů pl.do 1 m2 tvárnicemi, tl.zdí 3Ocm </t>
  </si>
  <si>
    <t>m3</t>
  </si>
  <si>
    <t>310 23-8211.R00</t>
  </si>
  <si>
    <t xml:space="preserve">Zazdívka otvorů plochy do 1 m2 cihlami na MVC </t>
  </si>
  <si>
    <t>342 25-5024.RT1</t>
  </si>
  <si>
    <t>Příčky z desek Ytong tl. 10 cm desky P 2 - 500, 599 x 249 x 100 mm</t>
  </si>
  <si>
    <t>m2</t>
  </si>
  <si>
    <t>317 12-1047.RT2</t>
  </si>
  <si>
    <t>Překlad nenosný porobeton, světlost otv. do 105 cm překlad nenosný NEP 10 P3,3 124 x 24,9 x 10</t>
  </si>
  <si>
    <t>kus</t>
  </si>
  <si>
    <t>317 94-4311.R00</t>
  </si>
  <si>
    <t xml:space="preserve">Válcované nosníky do č.12 osazené do otvorů </t>
  </si>
  <si>
    <t>t</t>
  </si>
  <si>
    <t>133-31780</t>
  </si>
  <si>
    <t xml:space="preserve">Úhelník rovnoramenný L jakost 11375   80x 80x 6 mm </t>
  </si>
  <si>
    <t>T</t>
  </si>
  <si>
    <t>342 26-4051.RT2</t>
  </si>
  <si>
    <t>Podhled sádrokartonový na zavěšenou ocel. konstr. desky protipožární tl. 12,5 mm, bez izolace</t>
  </si>
  <si>
    <t>342 26-4051.RT4</t>
  </si>
  <si>
    <t>Podhled sádrokartonový na zavěšenou ocel. konstr. desky požár. impreg. tl. 12,5 mm, bez izolace</t>
  </si>
  <si>
    <t>342 94-8111.R00</t>
  </si>
  <si>
    <t xml:space="preserve">Ukotvení příček k cihel.konstr. kotvami na hmožd. </t>
  </si>
  <si>
    <t>m</t>
  </si>
  <si>
    <t>310 23-6241.R00</t>
  </si>
  <si>
    <t xml:space="preserve">Zazdívka otvorů pl. 0,09 m2 cihlami, tl. zdi 30 cm </t>
  </si>
  <si>
    <t>319 20-1315.R00</t>
  </si>
  <si>
    <t xml:space="preserve">Vyrovnání zdiva pod obklad maltou ze SMS tl. 10 mm </t>
  </si>
  <si>
    <t>342 26-7111.R00</t>
  </si>
  <si>
    <t>Obklad sádrokartonem dvoustranný do 0,5/0,5m ZT svislé potrubí na WC</t>
  </si>
  <si>
    <t>61</t>
  </si>
  <si>
    <t>Upravy povrchů vnitřní</t>
  </si>
  <si>
    <t>612 40-1191.R00</t>
  </si>
  <si>
    <t xml:space="preserve">Omítka malých ploch vnitřních stěn do 0,09 m2 </t>
  </si>
  <si>
    <t>612 40-1391.R00</t>
  </si>
  <si>
    <t xml:space="preserve">Omítka malých ploch vnitřních stěn do 1 m2 </t>
  </si>
  <si>
    <t>612 40-9991.R00</t>
  </si>
  <si>
    <t xml:space="preserve">Začištění omítek kolem oken,dveří apod. </t>
  </si>
  <si>
    <t>612 42-1615.R00</t>
  </si>
  <si>
    <t xml:space="preserve">Omítka vnitřní zdiva, MVC, hrubá zatřená </t>
  </si>
  <si>
    <t>612 42-1231.R00</t>
  </si>
  <si>
    <t xml:space="preserve">Oprava vápen.omítek stěn do 10 % pl. - štukových </t>
  </si>
  <si>
    <t>612 47-3182.R00</t>
  </si>
  <si>
    <t xml:space="preserve">Omítka vnitřního zdiva ze suché směsi, štuková </t>
  </si>
  <si>
    <t>612 48-1113.R00</t>
  </si>
  <si>
    <t xml:space="preserve">Potažení vnitř. stěn sklotex. pletivem s vypnutím </t>
  </si>
  <si>
    <t>62</t>
  </si>
  <si>
    <t>Upravy povrchů vnější</t>
  </si>
  <si>
    <t>627 99-1029.R00</t>
  </si>
  <si>
    <t xml:space="preserve">Těsnění spár nalepením minerální plsti š. do 10 cm </t>
  </si>
  <si>
    <t>627 99-1016.R00</t>
  </si>
  <si>
    <t xml:space="preserve">Těsnění spár tmelem Butylplast profil do 4 cm2 </t>
  </si>
  <si>
    <t>64</t>
  </si>
  <si>
    <t>Výplně otvorů</t>
  </si>
  <si>
    <t>642 94-2111.RT2</t>
  </si>
  <si>
    <t>Osazení zárubní dveřních ocelových, pl. do 2,5 m2 včetně dodávky zárubně  60 x 197 x 11 cm</t>
  </si>
  <si>
    <t>642 94-2111.RT3</t>
  </si>
  <si>
    <t>Osazení zárubní dveřních ocelových, pl. do 2,5 m2 včetně dodávky zárubně  70 x 197 x 11 cm</t>
  </si>
  <si>
    <t>94</t>
  </si>
  <si>
    <t>Lešení a stavební výtahy</t>
  </si>
  <si>
    <t>941 95-5002.R00</t>
  </si>
  <si>
    <t xml:space="preserve">Lešení lehké pomocné, výška podlahy do 1,9 m </t>
  </si>
  <si>
    <t>96</t>
  </si>
  <si>
    <t>Bourání konstrukcí</t>
  </si>
  <si>
    <t>962 03-1132.R00</t>
  </si>
  <si>
    <t xml:space="preserve">Bourání příček cihelných tl. 10 cm </t>
  </si>
  <si>
    <t>962 08-1141.R00</t>
  </si>
  <si>
    <t xml:space="preserve">Bourání příček ze skleněných tvárnic tl. 15 cm </t>
  </si>
  <si>
    <t>968 07-2455.R00</t>
  </si>
  <si>
    <t xml:space="preserve">Vybourání kovových dveřních zárubní pl. do 2 m2 </t>
  </si>
  <si>
    <t>968 06-1125.R00</t>
  </si>
  <si>
    <t xml:space="preserve">Vyvěšení dřevěných dveřních křídel pl. do 2 m2 </t>
  </si>
  <si>
    <t>965 04-2131.R00</t>
  </si>
  <si>
    <t xml:space="preserve">Bourání mazanin betonových  tl. 10 cm, pl. 4 m2 </t>
  </si>
  <si>
    <t>965 08-1713.R00</t>
  </si>
  <si>
    <t xml:space="preserve">Bourání dlaždic keramických tl. 1 cm, nad 1 m2 </t>
  </si>
  <si>
    <t>97</t>
  </si>
  <si>
    <t>Prorážení otvorů</t>
  </si>
  <si>
    <t>971 03-3541.R00</t>
  </si>
  <si>
    <t xml:space="preserve">Vybourání otv. zeď cihel. pl.1 m2, tl.30 cm, MVC </t>
  </si>
  <si>
    <t>978 05-9531.R00</t>
  </si>
  <si>
    <t xml:space="preserve">Odsekání vnitřních obkladů stěn nad 2 m2 </t>
  </si>
  <si>
    <t>978 01-3191.R00</t>
  </si>
  <si>
    <t xml:space="preserve">Otlučení omítek vnitřních stěn v rozsahu do 100 % </t>
  </si>
  <si>
    <t>976 07-2221.R00</t>
  </si>
  <si>
    <t xml:space="preserve">Vybourání kov. komín. dvířek pl. 0,3 m2 ze zdi cih </t>
  </si>
  <si>
    <t>976 08-2131.R00</t>
  </si>
  <si>
    <t xml:space="preserve">Vybourání objímek,držáků apod.ze zdiva cihelného </t>
  </si>
  <si>
    <t>979 01-1111.R00</t>
  </si>
  <si>
    <t xml:space="preserve">Svislá doprava suti a vybour. hmot za 2.NP a 1.PP </t>
  </si>
  <si>
    <t>979 08-2111.R00</t>
  </si>
  <si>
    <t xml:space="preserve">Vnitrostaveništní doprava suti do 10 m 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</si>
  <si>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</si>
  <si>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</si>
  <si>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</si>
  <si>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</si>
  <si>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979 99-9998.R00</t>
  </si>
  <si>
    <t xml:space="preserve">Poplatek za skládku suti 5% příměsí </t>
  </si>
  <si>
    <t>99</t>
  </si>
  <si>
    <t>Staveništní přesun hmot</t>
  </si>
  <si>
    <t>999 28-1108.R00</t>
  </si>
  <si>
    <t xml:space="preserve">Přesun hmot pro opravy a údržbu do výšky 12 m </t>
  </si>
  <si>
    <t>713</t>
  </si>
  <si>
    <t>Izolace tepelné</t>
  </si>
  <si>
    <t>713 11-1121.RT1</t>
  </si>
  <si>
    <t>Izolace tepelné stropů rovných spodem, drátem 1 vrstva - materiál ve specifikaci</t>
  </si>
  <si>
    <t>631-52126</t>
  </si>
  <si>
    <t xml:space="preserve">Plsť izolační URSA DF 40 tl. 160 mm </t>
  </si>
  <si>
    <t>713 11-1221.RK3</t>
  </si>
  <si>
    <t>Montáž parozábrany, zavěšené podhl., přelep. spojů Jutafol N 110 standard</t>
  </si>
  <si>
    <t>998 71-3202.R00</t>
  </si>
  <si>
    <t xml:space="preserve">Přesun hmot pro izolace tepelné, výšky do 12 m </t>
  </si>
  <si>
    <t>720</t>
  </si>
  <si>
    <t>Zdravotechnická instalace</t>
  </si>
  <si>
    <t>001</t>
  </si>
  <si>
    <t>Zdravotechnika, vytápění, plynoinstalace dle samostatného soupisu</t>
  </si>
  <si>
    <t>soubor</t>
  </si>
  <si>
    <t>766</t>
  </si>
  <si>
    <t>Konstrukce truhlářské</t>
  </si>
  <si>
    <t>766 66-1112.R00</t>
  </si>
  <si>
    <t xml:space="preserve">Montáž dveří do zárubně,otevíravých 1kř.do 0,8 m </t>
  </si>
  <si>
    <t>549-14591</t>
  </si>
  <si>
    <t xml:space="preserve">Kliky se štítem dveř.  804  klíč/90 Cr </t>
  </si>
  <si>
    <t>611-60603</t>
  </si>
  <si>
    <t xml:space="preserve">Dveře vnitřní hladké 2/3 sklo 1kř. 80x197 bílé </t>
  </si>
  <si>
    <t>611-60602</t>
  </si>
  <si>
    <t xml:space="preserve">Dveře vnitřní hladké 2/3 sklo 1kř. 70x197 bílé </t>
  </si>
  <si>
    <t>611-60101</t>
  </si>
  <si>
    <t>Dveře vnitřní hladké plné 1kř. 60x197 bílé průvětrníky v křídle</t>
  </si>
  <si>
    <t>611-65604</t>
  </si>
  <si>
    <t>Dveře vnitřní protipožární EI30 90x197 cm fólie kukátko, zámek vložkový bezpečnostní, klika</t>
  </si>
  <si>
    <t>766 69-4123.R00</t>
  </si>
  <si>
    <t xml:space="preserve">Montáž parapetních desek š.nad 30 cm,dl.do 260 cm </t>
  </si>
  <si>
    <t>611-87550</t>
  </si>
  <si>
    <t xml:space="preserve">Deska parapetní dřevěná šířka 20 cm </t>
  </si>
  <si>
    <t>766 81-0010.RAC</t>
  </si>
  <si>
    <t>Kuchyňské linky dodávka a montáž linka 180 cm</t>
  </si>
  <si>
    <t>998 76-6202.R00</t>
  </si>
  <si>
    <t xml:space="preserve">Přesun hmot pro truhlářské konstr., výšky do 12 m </t>
  </si>
  <si>
    <t>771</t>
  </si>
  <si>
    <t>Podlahy z dlaždic a obklady</t>
  </si>
  <si>
    <t>771 10-1142.R00</t>
  </si>
  <si>
    <t xml:space="preserve">Hydroizolační stěrka dvouvrstvá </t>
  </si>
  <si>
    <t>771 57-5107.R00</t>
  </si>
  <si>
    <t xml:space="preserve">Montáž podlah keram.,režné hladké, tmel, 20x20 cm </t>
  </si>
  <si>
    <t>597-01</t>
  </si>
  <si>
    <t xml:space="preserve">Dlažba keramická dle výberu stavebníka </t>
  </si>
  <si>
    <t>771 57-9795.R00</t>
  </si>
  <si>
    <t xml:space="preserve">Příplatek za spárování vodotěsnou hmotou - plošně </t>
  </si>
  <si>
    <t>998 77-1202.R00</t>
  </si>
  <si>
    <t xml:space="preserve">Přesun hmot pro podlahy z dlaždic, výšky do 12 m </t>
  </si>
  <si>
    <t>776</t>
  </si>
  <si>
    <t>Podlahy povlakové</t>
  </si>
  <si>
    <t>776 51-1810.R00</t>
  </si>
  <si>
    <t xml:space="preserve">Odstranění PVC a koberců lepených bez podložky </t>
  </si>
  <si>
    <t>776 10-1121.R00</t>
  </si>
  <si>
    <t xml:space="preserve">Provedení penetrace podkladu </t>
  </si>
  <si>
    <t>776 10-1115.R00</t>
  </si>
  <si>
    <t xml:space="preserve">Vyrovnání podkladů samonivelační hmotou </t>
  </si>
  <si>
    <t>776 52-1100.R00</t>
  </si>
  <si>
    <t xml:space="preserve">Lepení povlakových podlah z pásů PVC na Chemopren </t>
  </si>
  <si>
    <t>284-12245</t>
  </si>
  <si>
    <t xml:space="preserve">Podlahovina PVC Novoflor Standard  1500x1,5 </t>
  </si>
  <si>
    <t>776 41-1000.R00</t>
  </si>
  <si>
    <t xml:space="preserve">Lepení podlahových soklíků pryžových </t>
  </si>
  <si>
    <t>284-16000</t>
  </si>
  <si>
    <t xml:space="preserve">Lišta soklová PVC </t>
  </si>
  <si>
    <t>776 98-1112.R00</t>
  </si>
  <si>
    <t xml:space="preserve">Lišta hliníková přechodová, stejná výška krytin </t>
  </si>
  <si>
    <t>998 77-6202.R00</t>
  </si>
  <si>
    <t xml:space="preserve">Přesun hmot pro podlahy povlakové, výšky do 12 m </t>
  </si>
  <si>
    <t>781</t>
  </si>
  <si>
    <t>Obklady keramické</t>
  </si>
  <si>
    <t>781 10-1142.R00</t>
  </si>
  <si>
    <t>781 10-1210.R00</t>
  </si>
  <si>
    <t xml:space="preserve">Penetrace podkladu pod obklady </t>
  </si>
  <si>
    <t>781 41-5014.R00</t>
  </si>
  <si>
    <t xml:space="preserve">Montáž obkladů stěn, porovin., do tmele, 20x10 cm </t>
  </si>
  <si>
    <t>597-02</t>
  </si>
  <si>
    <t xml:space="preserve">Obklad porovinový dle výběru stavebníka </t>
  </si>
  <si>
    <t>781 41-9706.R00</t>
  </si>
  <si>
    <t xml:space="preserve">Příplatek za spárovací vodotěsnou hmotu - plošně </t>
  </si>
  <si>
    <t>781 49-1001.RT1</t>
  </si>
  <si>
    <t>Montáž lišt k obkladům rohových, koutových i dilatačních vč.dodávky lišt</t>
  </si>
  <si>
    <t>998 78-1202.R00</t>
  </si>
  <si>
    <t xml:space="preserve">Přesun hmot pro obklady keramické, výšky do 12 m </t>
  </si>
  <si>
    <t>783</t>
  </si>
  <si>
    <t>Nátěry</t>
  </si>
  <si>
    <t>783 20-1811.R00</t>
  </si>
  <si>
    <t xml:space="preserve">Odstranění nátěrů z kovových konstrukcí oškrábáním </t>
  </si>
  <si>
    <t>783 22-2100.R00</t>
  </si>
  <si>
    <t xml:space="preserve">Nátěr syntetický kovových konstrukcí dvojnásobný </t>
  </si>
  <si>
    <t>784</t>
  </si>
  <si>
    <t>Malby</t>
  </si>
  <si>
    <t>784 19-1101.R00</t>
  </si>
  <si>
    <t xml:space="preserve">Penetrace podkladu univerzální Primalex 1x </t>
  </si>
  <si>
    <t>784 19-5122.R00</t>
  </si>
  <si>
    <t xml:space="preserve">Malba tekutá Primalex Standard, barva, 2 x </t>
  </si>
  <si>
    <t>M21</t>
  </si>
  <si>
    <t>Elektromontáže</t>
  </si>
  <si>
    <t xml:space="preserve">Elektroinstalace </t>
  </si>
  <si>
    <t>002</t>
  </si>
  <si>
    <t xml:space="preserve">Demontáž stávajících rozváděčů </t>
  </si>
  <si>
    <t>003</t>
  </si>
  <si>
    <t xml:space="preserve">Sporák elektrický s troubou, 4 plotýnky </t>
  </si>
  <si>
    <t>kpl</t>
  </si>
  <si>
    <t>M24</t>
  </si>
  <si>
    <t>Montáže vzduchotechnických zař</t>
  </si>
  <si>
    <t>728 11-4111.R00</t>
  </si>
  <si>
    <t>Montáž potrubí plastového kruhového do d 100 mm vč.dodávky potrubí pr.100 mm</t>
  </si>
  <si>
    <t>728 21-4111.R00</t>
  </si>
  <si>
    <t>Montáž oblouku plastového kruhového do d 100 mm vč.dodávky oblouku</t>
  </si>
  <si>
    <t>728 41-3521.R00</t>
  </si>
  <si>
    <t>Montáž talířového ventilu kruhové do d 100 mm vč.dodávky ventilu plastového pr.100</t>
  </si>
  <si>
    <t>728 61-4212.R00</t>
  </si>
  <si>
    <t>Mtž ventilátoru axiál. nízkotl. potrub. do d 200mm vč.dodávky potrubního ventilátoru min.100m3/hod</t>
  </si>
  <si>
    <t>728 41-4611.R00</t>
  </si>
  <si>
    <t>Montáž digestoře vestavěné vč.dodávky kuchyňské digestoře podskříňkové š600</t>
  </si>
  <si>
    <t>998 72-8202.R00</t>
  </si>
  <si>
    <t xml:space="preserve">Přesun hmot pro vzduchotechniku, výšky do 12 m </t>
  </si>
  <si>
    <t>Město Krnov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</si>
</sst>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0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6" xfId="0" applyFont="1" applyFill="1" applyBorder="1"/>
    <xf numFmtId="0" fontId="7" fillId="0" borderId="37" xfId="0" applyFont="1" applyFill="1" applyBorder="1"/>
    <xf numFmtId="0" fontId="7" fillId="0" borderId="40" xfId="0" applyFont="1" applyFill="1" applyBorder="1"/>
    <xf numFmtId="165" fontId="7" fillId="0" borderId="37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/>
      <protection/>
    </xf>
    <xf numFmtId="0" fontId="0" fillId="0" borderId="49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5" xfId="0" applyNumberFormat="1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5" xfId="0" applyFont="1" applyFill="1" applyBorder="1"/>
    <xf numFmtId="3" fontId="6" fillId="0" borderId="27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0" xfId="0" applyFont="1" applyFill="1" applyBorder="1"/>
    <xf numFmtId="0" fontId="6" fillId="0" borderId="31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4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3" fontId="0" fillId="0" borderId="33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6" fillId="0" borderId="37" xfId="0" applyFont="1" applyFill="1" applyBorder="1"/>
    <xf numFmtId="0" fontId="0" fillId="0" borderId="37" xfId="0" applyFill="1" applyBorder="1"/>
    <xf numFmtId="4" fontId="0" fillId="0" borderId="57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6" fillId="0" borderId="37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0" fillId="0" borderId="42" xfId="20" applyFont="1" applyFill="1" applyBorder="1" applyAlignment="1">
      <alignment horizontal="center"/>
      <protection/>
    </xf>
    <xf numFmtId="0" fontId="0" fillId="0" borderId="43" xfId="20" applyFont="1" applyFill="1" applyBorder="1" applyAlignment="1">
      <alignment horizontal="center"/>
      <protection/>
    </xf>
    <xf numFmtId="0" fontId="4" fillId="0" borderId="44" xfId="20" applyFont="1" applyFill="1" applyBorder="1">
      <alignment/>
      <protection/>
    </xf>
    <xf numFmtId="0" fontId="0" fillId="0" borderId="44" xfId="20" applyFill="1" applyBorder="1">
      <alignment/>
      <protection/>
    </xf>
    <xf numFmtId="0" fontId="9" fillId="0" borderId="44" xfId="20" applyFont="1" applyFill="1" applyBorder="1" applyAlignment="1">
      <alignment horizontal="right"/>
      <protection/>
    </xf>
    <xf numFmtId="0" fontId="0" fillId="0" borderId="44" xfId="20" applyFill="1" applyBorder="1" applyAlignment="1">
      <alignment horizontal="left"/>
      <protection/>
    </xf>
    <xf numFmtId="0" fontId="0" fillId="0" borderId="45" xfId="20" applyFill="1" applyBorder="1">
      <alignment/>
      <protection/>
    </xf>
    <xf numFmtId="49" fontId="0" fillId="0" borderId="46" xfId="20" applyNumberFormat="1" applyFont="1" applyFill="1" applyBorder="1" applyAlignment="1">
      <alignment horizontal="center"/>
      <protection/>
    </xf>
    <xf numFmtId="0" fontId="0" fillId="0" borderId="47" xfId="20" applyFont="1" applyFill="1" applyBorder="1" applyAlignment="1">
      <alignment horizontal="center"/>
      <protection/>
    </xf>
    <xf numFmtId="0" fontId="4" fillId="0" borderId="48" xfId="20" applyFont="1" applyFill="1" applyBorder="1">
      <alignment/>
      <protection/>
    </xf>
    <xf numFmtId="0" fontId="0" fillId="0" borderId="48" xfId="20" applyFill="1" applyBorder="1">
      <alignment/>
      <protection/>
    </xf>
    <xf numFmtId="0" fontId="0" fillId="0" borderId="48" xfId="20" applyFill="1" applyBorder="1" applyAlignment="1">
      <alignment horizontal="center" shrinkToFit="1"/>
      <protection/>
    </xf>
    <xf numFmtId="0" fontId="0" fillId="0" borderId="49" xfId="20" applyFill="1" applyBorder="1" applyAlignment="1">
      <alignment horizontal="center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5" xfId="20" applyFont="1" applyFill="1" applyBorder="1" applyAlignment="1">
      <alignment horizontal="center"/>
      <protection/>
    </xf>
    <xf numFmtId="0" fontId="5" fillId="0" borderId="15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8" fillId="0" borderId="58" xfId="20" applyNumberFormat="1" applyFont="1" applyFill="1" applyBorder="1" applyAlignment="1">
      <alignment horizontal="left"/>
      <protection/>
    </xf>
    <xf numFmtId="0" fontId="8" fillId="0" borderId="58" xfId="20" applyFont="1" applyFill="1" applyBorder="1" applyAlignment="1">
      <alignment wrapText="1"/>
      <protection/>
    </xf>
    <xf numFmtId="49" fontId="8" fillId="0" borderId="58" xfId="20" applyNumberFormat="1" applyFont="1" applyFill="1" applyBorder="1" applyAlignment="1">
      <alignment horizontal="center" shrinkToFit="1"/>
      <protection/>
    </xf>
    <xf numFmtId="4" fontId="8" fillId="0" borderId="58" xfId="20" applyNumberFormat="1" applyFont="1" applyFill="1" applyBorder="1" applyAlignment="1">
      <alignment horizontal="right"/>
      <protection/>
    </xf>
    <xf numFmtId="4" fontId="8" fillId="0" borderId="58" xfId="20" applyNumberFormat="1" applyFont="1" applyFill="1" applyBorder="1">
      <alignment/>
      <protection/>
    </xf>
    <xf numFmtId="0" fontId="0" fillId="0" borderId="59" xfId="20" applyFill="1" applyBorder="1" applyAlignment="1">
      <alignment horizontal="center"/>
      <protection/>
    </xf>
    <xf numFmtId="49" fontId="4" fillId="0" borderId="59" xfId="20" applyNumberFormat="1" applyFont="1" applyFill="1" applyBorder="1" applyAlignment="1">
      <alignment horizontal="left"/>
      <protection/>
    </xf>
    <xf numFmtId="0" fontId="4" fillId="0" borderId="59" xfId="20" applyFont="1" applyFill="1" applyBorder="1">
      <alignment/>
      <protection/>
    </xf>
    <xf numFmtId="4" fontId="0" fillId="0" borderId="59" xfId="20" applyNumberFormat="1" applyFill="1" applyBorder="1" applyAlignment="1">
      <alignment horizontal="right"/>
      <protection/>
    </xf>
    <xf numFmtId="4" fontId="6" fillId="0" borderId="59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8" xfId="0" applyNumberFormat="1" applyFont="1" applyFill="1" applyBorder="1"/>
    <xf numFmtId="3" fontId="0" fillId="0" borderId="6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69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68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 t="s">
        <v>292</v>
      </c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95" customHeight="1">
      <c r="A14" s="45"/>
      <c r="B14" s="46" t="s">
        <v>19</v>
      </c>
      <c r="C14" s="47">
        <f>Dodavka</f>
        <v>0</v>
      </c>
      <c r="D14" s="48"/>
      <c r="E14" s="49"/>
      <c r="F14" s="50"/>
      <c r="G14" s="47"/>
    </row>
    <row r="15" spans="1:7" ht="15.95" customHeight="1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7" ht="15.95" customHeight="1">
      <c r="A16" s="45" t="s">
        <v>22</v>
      </c>
      <c r="B16" s="46" t="s">
        <v>23</v>
      </c>
      <c r="C16" s="47">
        <f>HSV</f>
        <v>0</v>
      </c>
      <c r="D16" s="26"/>
      <c r="E16" s="51"/>
      <c r="F16" s="52"/>
      <c r="G16" s="47"/>
    </row>
    <row r="17" spans="1:7" ht="15.95" customHeight="1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9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95" customHeight="1">
      <c r="A19" s="54"/>
      <c r="B19" s="46"/>
      <c r="C19" s="47"/>
      <c r="D19" s="26"/>
      <c r="E19" s="51"/>
      <c r="F19" s="52"/>
      <c r="G19" s="47"/>
    </row>
    <row r="20" spans="1:7" ht="15.9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9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9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workbookViewId="0" topLeftCell="A1">
      <selection activeCell="A30" sqref="A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 xml:space="preserve"> Rekonstrukce bytu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 xml:space="preserve"> Zámecké náměstí 16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3</v>
      </c>
      <c r="B7" s="99" t="str">
        <f>Položky!C7</f>
        <v>Svislé a kompletní konstrukce</v>
      </c>
      <c r="C7" s="100"/>
      <c r="D7" s="101"/>
      <c r="E7" s="194">
        <f>Položky!BA20</f>
        <v>0</v>
      </c>
      <c r="F7" s="195">
        <f>Položky!BB20</f>
        <v>0</v>
      </c>
      <c r="G7" s="195">
        <f>Položky!BC20</f>
        <v>0</v>
      </c>
      <c r="H7" s="195">
        <f>Položky!BD20</f>
        <v>0</v>
      </c>
      <c r="I7" s="196">
        <f>Položky!BE20</f>
        <v>0</v>
      </c>
    </row>
    <row r="8" spans="1:9" s="11" customFormat="1" ht="12.75">
      <c r="A8" s="193" t="str">
        <f>Položky!B21</f>
        <v>61</v>
      </c>
      <c r="B8" s="99" t="str">
        <f>Položky!C21</f>
        <v>Upravy povrchů vnitřní</v>
      </c>
      <c r="C8" s="100"/>
      <c r="D8" s="101"/>
      <c r="E8" s="194">
        <f>Položky!BA29</f>
        <v>0</v>
      </c>
      <c r="F8" s="195">
        <f>Položky!BB29</f>
        <v>0</v>
      </c>
      <c r="G8" s="195">
        <f>Položky!BC29</f>
        <v>0</v>
      </c>
      <c r="H8" s="195">
        <f>Položky!BD29</f>
        <v>0</v>
      </c>
      <c r="I8" s="196">
        <f>Položky!BE29</f>
        <v>0</v>
      </c>
    </row>
    <row r="9" spans="1:9" s="11" customFormat="1" ht="12.75">
      <c r="A9" s="193" t="str">
        <f>Položky!B30</f>
        <v>62</v>
      </c>
      <c r="B9" s="99" t="str">
        <f>Položky!C30</f>
        <v>Upravy povrchů vnější</v>
      </c>
      <c r="C9" s="100"/>
      <c r="D9" s="101"/>
      <c r="E9" s="194">
        <f>Položky!BA33</f>
        <v>0</v>
      </c>
      <c r="F9" s="195">
        <f>Položky!BB33</f>
        <v>0</v>
      </c>
      <c r="G9" s="195">
        <f>Položky!BC33</f>
        <v>0</v>
      </c>
      <c r="H9" s="195">
        <f>Položky!BD33</f>
        <v>0</v>
      </c>
      <c r="I9" s="196">
        <f>Položky!BE33</f>
        <v>0</v>
      </c>
    </row>
    <row r="10" spans="1:9" s="11" customFormat="1" ht="12.75">
      <c r="A10" s="193" t="str">
        <f>Položky!B34</f>
        <v>64</v>
      </c>
      <c r="B10" s="99" t="str">
        <f>Položky!C34</f>
        <v>Výplně otvorů</v>
      </c>
      <c r="C10" s="100"/>
      <c r="D10" s="101"/>
      <c r="E10" s="194">
        <f>Položky!BA37</f>
        <v>0</v>
      </c>
      <c r="F10" s="195">
        <f>Položky!BB37</f>
        <v>0</v>
      </c>
      <c r="G10" s="195">
        <f>Položky!BC37</f>
        <v>0</v>
      </c>
      <c r="H10" s="195">
        <f>Položky!BD37</f>
        <v>0</v>
      </c>
      <c r="I10" s="196">
        <f>Položky!BE37</f>
        <v>0</v>
      </c>
    </row>
    <row r="11" spans="1:9" s="11" customFormat="1" ht="12.75">
      <c r="A11" s="193" t="str">
        <f>Položky!B38</f>
        <v>94</v>
      </c>
      <c r="B11" s="99" t="str">
        <f>Položky!C38</f>
        <v>Lešení a stavební výtahy</v>
      </c>
      <c r="C11" s="100"/>
      <c r="D11" s="101"/>
      <c r="E11" s="194">
        <f>Položky!BA40</f>
        <v>0</v>
      </c>
      <c r="F11" s="195">
        <f>Položky!BB40</f>
        <v>0</v>
      </c>
      <c r="G11" s="195">
        <f>Položky!BC40</f>
        <v>0</v>
      </c>
      <c r="H11" s="195">
        <f>Položky!BD40</f>
        <v>0</v>
      </c>
      <c r="I11" s="196">
        <f>Položky!BE40</f>
        <v>0</v>
      </c>
    </row>
    <row r="12" spans="1:9" s="11" customFormat="1" ht="12.75">
      <c r="A12" s="193" t="str">
        <f>Položky!B41</f>
        <v>96</v>
      </c>
      <c r="B12" s="99" t="str">
        <f>Položky!C41</f>
        <v>Bourání konstrukcí</v>
      </c>
      <c r="C12" s="100"/>
      <c r="D12" s="101"/>
      <c r="E12" s="194">
        <f>Položky!BA48</f>
        <v>0</v>
      </c>
      <c r="F12" s="195">
        <f>Položky!BB48</f>
        <v>0</v>
      </c>
      <c r="G12" s="195">
        <f>Položky!BC48</f>
        <v>0</v>
      </c>
      <c r="H12" s="195">
        <f>Položky!BD48</f>
        <v>0</v>
      </c>
      <c r="I12" s="196">
        <f>Položky!BE48</f>
        <v>0</v>
      </c>
    </row>
    <row r="13" spans="1:9" s="11" customFormat="1" ht="12.75">
      <c r="A13" s="193" t="str">
        <f>Položky!B49</f>
        <v>97</v>
      </c>
      <c r="B13" s="99" t="str">
        <f>Položky!C49</f>
        <v>Prorážení otvorů</v>
      </c>
      <c r="C13" s="100"/>
      <c r="D13" s="101"/>
      <c r="E13" s="194">
        <f>Položky!BA60</f>
        <v>0</v>
      </c>
      <c r="F13" s="195">
        <f>Položky!BB60</f>
        <v>0</v>
      </c>
      <c r="G13" s="195">
        <f>Položky!BC60</f>
        <v>0</v>
      </c>
      <c r="H13" s="195">
        <f>Položky!BD60</f>
        <v>0</v>
      </c>
      <c r="I13" s="196">
        <f>Položky!BE60</f>
        <v>0</v>
      </c>
    </row>
    <row r="14" spans="1:9" s="11" customFormat="1" ht="12.75">
      <c r="A14" s="193" t="str">
        <f>Položky!B61</f>
        <v>99</v>
      </c>
      <c r="B14" s="99" t="str">
        <f>Položky!C61</f>
        <v>Staveništní přesun hmot</v>
      </c>
      <c r="C14" s="100"/>
      <c r="D14" s="101"/>
      <c r="E14" s="194">
        <f>Položky!BA63</f>
        <v>0</v>
      </c>
      <c r="F14" s="195">
        <f>Položky!BB63</f>
        <v>0</v>
      </c>
      <c r="G14" s="195">
        <f>Položky!BC63</f>
        <v>0</v>
      </c>
      <c r="H14" s="195">
        <f>Položky!BD63</f>
        <v>0</v>
      </c>
      <c r="I14" s="196">
        <f>Položky!BE63</f>
        <v>0</v>
      </c>
    </row>
    <row r="15" spans="1:9" s="11" customFormat="1" ht="12.75">
      <c r="A15" s="193" t="str">
        <f>Položky!B64</f>
        <v>713</v>
      </c>
      <c r="B15" s="99" t="str">
        <f>Položky!C64</f>
        <v>Izolace tepelné</v>
      </c>
      <c r="C15" s="100"/>
      <c r="D15" s="101"/>
      <c r="E15" s="194">
        <f>Položky!BA69</f>
        <v>0</v>
      </c>
      <c r="F15" s="195">
        <f>Položky!BB69</f>
        <v>0</v>
      </c>
      <c r="G15" s="195">
        <f>Položky!BC69</f>
        <v>0</v>
      </c>
      <c r="H15" s="195">
        <f>Položky!BD69</f>
        <v>0</v>
      </c>
      <c r="I15" s="196">
        <f>Položky!BE69</f>
        <v>0</v>
      </c>
    </row>
    <row r="16" spans="1:9" s="11" customFormat="1" ht="12.75">
      <c r="A16" s="193" t="str">
        <f>Položky!B70</f>
        <v>720</v>
      </c>
      <c r="B16" s="99" t="str">
        <f>Položky!C70</f>
        <v>Zdravotechnická instalace</v>
      </c>
      <c r="C16" s="100"/>
      <c r="D16" s="101"/>
      <c r="E16" s="194">
        <f>Položky!BA72</f>
        <v>0</v>
      </c>
      <c r="F16" s="195">
        <f>Položky!BB72</f>
        <v>0</v>
      </c>
      <c r="G16" s="195">
        <f>Položky!BC72</f>
        <v>0</v>
      </c>
      <c r="H16" s="195">
        <f>Položky!BD72</f>
        <v>0</v>
      </c>
      <c r="I16" s="196">
        <f>Položky!BE72</f>
        <v>0</v>
      </c>
    </row>
    <row r="17" spans="1:9" s="11" customFormat="1" ht="12.75">
      <c r="A17" s="193" t="str">
        <f>Položky!B73</f>
        <v>766</v>
      </c>
      <c r="B17" s="99" t="str">
        <f>Položky!C73</f>
        <v>Konstrukce truhlářské</v>
      </c>
      <c r="C17" s="100"/>
      <c r="D17" s="101"/>
      <c r="E17" s="194">
        <f>Položky!BA84</f>
        <v>0</v>
      </c>
      <c r="F17" s="195">
        <f>Položky!BB84</f>
        <v>0</v>
      </c>
      <c r="G17" s="195">
        <f>Položky!BC84</f>
        <v>0</v>
      </c>
      <c r="H17" s="195">
        <f>Položky!BD84</f>
        <v>0</v>
      </c>
      <c r="I17" s="196">
        <f>Položky!BE84</f>
        <v>0</v>
      </c>
    </row>
    <row r="18" spans="1:9" s="11" customFormat="1" ht="12.75">
      <c r="A18" s="193" t="str">
        <f>Položky!B85</f>
        <v>771</v>
      </c>
      <c r="B18" s="99" t="str">
        <f>Položky!C85</f>
        <v>Podlahy z dlaždic a obklady</v>
      </c>
      <c r="C18" s="100"/>
      <c r="D18" s="101"/>
      <c r="E18" s="194">
        <f>Položky!BA91</f>
        <v>0</v>
      </c>
      <c r="F18" s="195">
        <f>Položky!BB91</f>
        <v>0</v>
      </c>
      <c r="G18" s="195">
        <f>Položky!BC91</f>
        <v>0</v>
      </c>
      <c r="H18" s="195">
        <f>Položky!BD91</f>
        <v>0</v>
      </c>
      <c r="I18" s="196">
        <f>Položky!BE91</f>
        <v>0</v>
      </c>
    </row>
    <row r="19" spans="1:9" s="11" customFormat="1" ht="12.75">
      <c r="A19" s="193" t="str">
        <f>Položky!B92</f>
        <v>776</v>
      </c>
      <c r="B19" s="99" t="str">
        <f>Položky!C92</f>
        <v>Podlahy povlakové</v>
      </c>
      <c r="C19" s="100"/>
      <c r="D19" s="101"/>
      <c r="E19" s="194">
        <f>Položky!BA102</f>
        <v>0</v>
      </c>
      <c r="F19" s="195">
        <f>Položky!BB102</f>
        <v>0</v>
      </c>
      <c r="G19" s="195">
        <f>Položky!BC102</f>
        <v>0</v>
      </c>
      <c r="H19" s="195">
        <f>Položky!BD102</f>
        <v>0</v>
      </c>
      <c r="I19" s="196">
        <f>Položky!BE102</f>
        <v>0</v>
      </c>
    </row>
    <row r="20" spans="1:9" s="11" customFormat="1" ht="12.75">
      <c r="A20" s="193" t="str">
        <f>Položky!B103</f>
        <v>781</v>
      </c>
      <c r="B20" s="99" t="str">
        <f>Položky!C103</f>
        <v>Obklady keramické</v>
      </c>
      <c r="C20" s="100"/>
      <c r="D20" s="101"/>
      <c r="E20" s="194">
        <f>Položky!BA111</f>
        <v>0</v>
      </c>
      <c r="F20" s="195">
        <f>Položky!BB111</f>
        <v>0</v>
      </c>
      <c r="G20" s="195">
        <f>Položky!BC111</f>
        <v>0</v>
      </c>
      <c r="H20" s="195">
        <f>Položky!BD111</f>
        <v>0</v>
      </c>
      <c r="I20" s="196">
        <f>Položky!BE111</f>
        <v>0</v>
      </c>
    </row>
    <row r="21" spans="1:9" s="11" customFormat="1" ht="12.75">
      <c r="A21" s="193" t="str">
        <f>Položky!B112</f>
        <v>783</v>
      </c>
      <c r="B21" s="99" t="str">
        <f>Položky!C112</f>
        <v>Nátěry</v>
      </c>
      <c r="C21" s="100"/>
      <c r="D21" s="101"/>
      <c r="E21" s="194">
        <f>Položky!BA115</f>
        <v>0</v>
      </c>
      <c r="F21" s="195">
        <f>Položky!BB115</f>
        <v>0</v>
      </c>
      <c r="G21" s="195">
        <f>Položky!BC115</f>
        <v>0</v>
      </c>
      <c r="H21" s="195">
        <f>Položky!BD115</f>
        <v>0</v>
      </c>
      <c r="I21" s="196">
        <f>Položky!BE115</f>
        <v>0</v>
      </c>
    </row>
    <row r="22" spans="1:9" s="11" customFormat="1" ht="12.75">
      <c r="A22" s="193" t="str">
        <f>Položky!B116</f>
        <v>784</v>
      </c>
      <c r="B22" s="99" t="str">
        <f>Položky!C116</f>
        <v>Malby</v>
      </c>
      <c r="C22" s="100"/>
      <c r="D22" s="101"/>
      <c r="E22" s="194">
        <f>Položky!BA119</f>
        <v>0</v>
      </c>
      <c r="F22" s="195">
        <f>Položky!BB119</f>
        <v>0</v>
      </c>
      <c r="G22" s="195">
        <f>Položky!BC119</f>
        <v>0</v>
      </c>
      <c r="H22" s="195">
        <f>Položky!BD119</f>
        <v>0</v>
      </c>
      <c r="I22" s="196">
        <f>Položky!BE119</f>
        <v>0</v>
      </c>
    </row>
    <row r="23" spans="1:9" s="11" customFormat="1" ht="12.75">
      <c r="A23" s="193" t="str">
        <f>Položky!B120</f>
        <v>M21</v>
      </c>
      <c r="B23" s="99" t="str">
        <f>Položky!C120</f>
        <v>Elektromontáže</v>
      </c>
      <c r="C23" s="100"/>
      <c r="D23" s="101"/>
      <c r="E23" s="194">
        <f>Položky!BA124</f>
        <v>0</v>
      </c>
      <c r="F23" s="195">
        <f>Položky!BB124</f>
        <v>0</v>
      </c>
      <c r="G23" s="195">
        <f>Položky!BC124</f>
        <v>0</v>
      </c>
      <c r="H23" s="195">
        <f>Položky!BD124</f>
        <v>0</v>
      </c>
      <c r="I23" s="196">
        <f>Položky!BE124</f>
        <v>0</v>
      </c>
    </row>
    <row r="24" spans="1:9" s="11" customFormat="1" ht="13.5" thickBot="1">
      <c r="A24" s="193" t="str">
        <f>Položky!B125</f>
        <v>M24</v>
      </c>
      <c r="B24" s="99" t="str">
        <f>Položky!C125</f>
        <v>Montáže vzduchotechnických zař</v>
      </c>
      <c r="C24" s="100"/>
      <c r="D24" s="101"/>
      <c r="E24" s="194">
        <f>Položky!BA132</f>
        <v>0</v>
      </c>
      <c r="F24" s="195">
        <f>Položky!BB132</f>
        <v>0</v>
      </c>
      <c r="G24" s="195">
        <f>Položky!BC132</f>
        <v>0</v>
      </c>
      <c r="H24" s="195">
        <f>Položky!BD132</f>
        <v>0</v>
      </c>
      <c r="I24" s="196">
        <f>Položky!BE132</f>
        <v>0</v>
      </c>
    </row>
    <row r="25" spans="1:9" s="107" customFormat="1" ht="13.5" thickBot="1">
      <c r="A25" s="102"/>
      <c r="B25" s="94" t="s">
        <v>50</v>
      </c>
      <c r="C25" s="94"/>
      <c r="D25" s="103"/>
      <c r="E25" s="104">
        <f>SUM(E7:E24)</f>
        <v>0</v>
      </c>
      <c r="F25" s="105">
        <f>SUM(F7:F24)</f>
        <v>0</v>
      </c>
      <c r="G25" s="105">
        <f>SUM(G7:G24)</f>
        <v>0</v>
      </c>
      <c r="H25" s="105">
        <f>SUM(H7:H24)</f>
        <v>0</v>
      </c>
      <c r="I25" s="106">
        <f>SUM(I7:I24)</f>
        <v>0</v>
      </c>
    </row>
    <row r="26" spans="1:9" ht="12.75">
      <c r="A26" s="100"/>
      <c r="B26" s="100"/>
      <c r="C26" s="100"/>
      <c r="D26" s="100"/>
      <c r="E26" s="100"/>
      <c r="F26" s="100"/>
      <c r="G26" s="100"/>
      <c r="H26" s="100"/>
      <c r="I26" s="100"/>
    </row>
    <row r="27" spans="1:57" ht="19.5" customHeight="1">
      <c r="A27" s="108" t="s">
        <v>51</v>
      </c>
      <c r="B27" s="108"/>
      <c r="C27" s="108"/>
      <c r="D27" s="108"/>
      <c r="E27" s="108"/>
      <c r="F27" s="108"/>
      <c r="G27" s="109"/>
      <c r="H27" s="108"/>
      <c r="I27" s="108"/>
      <c r="BA27" s="32"/>
      <c r="BB27" s="32"/>
      <c r="BC27" s="32"/>
      <c r="BD27" s="32"/>
      <c r="BE27" s="32"/>
    </row>
    <row r="28" spans="1:9" ht="13.5" thickBot="1">
      <c r="A28" s="110"/>
      <c r="B28" s="110"/>
      <c r="C28" s="110"/>
      <c r="D28" s="110"/>
      <c r="E28" s="110"/>
      <c r="F28" s="110"/>
      <c r="G28" s="110"/>
      <c r="H28" s="110"/>
      <c r="I28" s="110"/>
    </row>
    <row r="29" spans="1:9" ht="12.75">
      <c r="A29" s="111" t="s">
        <v>52</v>
      </c>
      <c r="B29" s="112"/>
      <c r="C29" s="112"/>
      <c r="D29" s="113"/>
      <c r="E29" s="114" t="s">
        <v>53</v>
      </c>
      <c r="F29" s="115" t="s">
        <v>54</v>
      </c>
      <c r="G29" s="116" t="s">
        <v>55</v>
      </c>
      <c r="H29" s="117"/>
      <c r="I29" s="118" t="s">
        <v>53</v>
      </c>
    </row>
    <row r="30" spans="1:53" ht="12.75">
      <c r="A30" s="119"/>
      <c r="B30" s="120"/>
      <c r="C30" s="120"/>
      <c r="D30" s="121"/>
      <c r="E30" s="122"/>
      <c r="F30" s="123"/>
      <c r="G30" s="124">
        <f>CHOOSE(BA30+1,HSV+PSV,HSV+PSV+Mont,HSV+PSV+Dodavka+Mont,HSV,PSV,Mont,Dodavka,Mont+Dodavka,0)</f>
        <v>0</v>
      </c>
      <c r="H30" s="125"/>
      <c r="I30" s="126">
        <f>E30+F30*G30/100</f>
        <v>0</v>
      </c>
      <c r="BA30">
        <v>8</v>
      </c>
    </row>
    <row r="31" spans="1:9" ht="13.5" thickBot="1">
      <c r="A31" s="127"/>
      <c r="B31" s="128" t="s">
        <v>56</v>
      </c>
      <c r="C31" s="129"/>
      <c r="D31" s="130"/>
      <c r="E31" s="131"/>
      <c r="F31" s="132"/>
      <c r="G31" s="132"/>
      <c r="H31" s="133">
        <f>SUM(H30:H30)</f>
        <v>0</v>
      </c>
      <c r="I31" s="134"/>
    </row>
    <row r="32" spans="1:9" ht="12.75">
      <c r="A32" s="110"/>
      <c r="B32" s="110"/>
      <c r="C32" s="110"/>
      <c r="D32" s="110"/>
      <c r="E32" s="110"/>
      <c r="F32" s="110"/>
      <c r="G32" s="110"/>
      <c r="H32" s="110"/>
      <c r="I32" s="110"/>
    </row>
    <row r="33" spans="2:9" ht="12.75">
      <c r="B33" s="107"/>
      <c r="F33" s="135"/>
      <c r="G33" s="136"/>
      <c r="H33" s="136"/>
      <c r="I33" s="137"/>
    </row>
    <row r="34" spans="6:9" ht="12.75"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  <row r="70" spans="6:9" ht="12.75">
      <c r="F70" s="135"/>
      <c r="G70" s="136"/>
      <c r="H70" s="136"/>
      <c r="I70" s="137"/>
    </row>
    <row r="71" spans="6:9" ht="12.75">
      <c r="F71" s="135"/>
      <c r="G71" s="136"/>
      <c r="H71" s="136"/>
      <c r="I71" s="137"/>
    </row>
    <row r="72" spans="6:9" ht="12.75">
      <c r="F72" s="135"/>
      <c r="G72" s="136"/>
      <c r="H72" s="136"/>
      <c r="I72" s="137"/>
    </row>
    <row r="73" spans="6:9" ht="12.75">
      <c r="F73" s="135"/>
      <c r="G73" s="136"/>
      <c r="H73" s="136"/>
      <c r="I73" s="137"/>
    </row>
    <row r="74" spans="6:9" ht="12.75">
      <c r="F74" s="135"/>
      <c r="G74" s="136"/>
      <c r="H74" s="136"/>
      <c r="I74" s="137"/>
    </row>
    <row r="75" spans="6:9" ht="12.75">
      <c r="F75" s="135"/>
      <c r="G75" s="136"/>
      <c r="H75" s="136"/>
      <c r="I75" s="137"/>
    </row>
    <row r="76" spans="6:9" ht="12.75">
      <c r="F76" s="135"/>
      <c r="G76" s="136"/>
      <c r="H76" s="136"/>
      <c r="I76" s="137"/>
    </row>
    <row r="77" spans="6:9" ht="12.75">
      <c r="F77" s="135"/>
      <c r="G77" s="136"/>
      <c r="H77" s="136"/>
      <c r="I77" s="137"/>
    </row>
    <row r="78" spans="6:9" ht="12.75">
      <c r="F78" s="135"/>
      <c r="G78" s="136"/>
      <c r="H78" s="136"/>
      <c r="I78" s="137"/>
    </row>
    <row r="79" spans="6:9" ht="12.75">
      <c r="F79" s="135"/>
      <c r="G79" s="136"/>
      <c r="H79" s="136"/>
      <c r="I79" s="137"/>
    </row>
    <row r="80" spans="6:9" ht="12.75">
      <c r="F80" s="135"/>
      <c r="G80" s="136"/>
      <c r="H80" s="136"/>
      <c r="I80" s="137"/>
    </row>
    <row r="81" spans="6:9" ht="12.75">
      <c r="F81" s="135"/>
      <c r="G81" s="136"/>
      <c r="H81" s="136"/>
      <c r="I81" s="137"/>
    </row>
    <row r="82" spans="6:9" ht="12.75">
      <c r="F82" s="135"/>
      <c r="G82" s="136"/>
      <c r="H82" s="136"/>
      <c r="I82" s="137"/>
    </row>
  </sheetData>
  <mergeCells count="4">
    <mergeCell ref="A1:B1"/>
    <mergeCell ref="A2:B2"/>
    <mergeCell ref="G2:I2"/>
    <mergeCell ref="H31:I3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05"/>
  <sheetViews>
    <sheetView showGridLines="0" showZeros="0" workbookViewId="0" topLeftCell="A1">
      <selection activeCell="A132" sqref="A132:IV134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 xml:space="preserve"> Rekonstrukce bytu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 xml:space="preserve"> Zámecké náměstí 16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70</v>
      </c>
      <c r="C7" s="167" t="s">
        <v>71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72</v>
      </c>
      <c r="C8" s="175" t="s">
        <v>73</v>
      </c>
      <c r="D8" s="176" t="s">
        <v>74</v>
      </c>
      <c r="E8" s="177">
        <v>0.112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1.09346</v>
      </c>
    </row>
    <row r="9" spans="1:104" ht="12.75">
      <c r="A9" s="173">
        <v>2</v>
      </c>
      <c r="B9" s="174" t="s">
        <v>75</v>
      </c>
      <c r="C9" s="175" t="s">
        <v>76</v>
      </c>
      <c r="D9" s="176" t="s">
        <v>74</v>
      </c>
      <c r="E9" s="177">
        <v>0.1139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1.95224</v>
      </c>
    </row>
    <row r="10" spans="1:104" ht="22.5">
      <c r="A10" s="173">
        <v>3</v>
      </c>
      <c r="B10" s="174" t="s">
        <v>77</v>
      </c>
      <c r="C10" s="175" t="s">
        <v>78</v>
      </c>
      <c r="D10" s="176" t="s">
        <v>79</v>
      </c>
      <c r="E10" s="177">
        <v>15.086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0.0706</v>
      </c>
    </row>
    <row r="11" spans="1:104" ht="22.5">
      <c r="A11" s="173">
        <v>4</v>
      </c>
      <c r="B11" s="174" t="s">
        <v>80</v>
      </c>
      <c r="C11" s="175" t="s">
        <v>81</v>
      </c>
      <c r="D11" s="176" t="s">
        <v>82</v>
      </c>
      <c r="E11" s="177">
        <v>2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0.02752</v>
      </c>
    </row>
    <row r="12" spans="1:104" ht="12.75">
      <c r="A12" s="173">
        <v>5</v>
      </c>
      <c r="B12" s="174" t="s">
        <v>83</v>
      </c>
      <c r="C12" s="175" t="s">
        <v>84</v>
      </c>
      <c r="D12" s="176" t="s">
        <v>85</v>
      </c>
      <c r="E12" s="177">
        <v>0.0072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1.09</v>
      </c>
    </row>
    <row r="13" spans="1:104" ht="12.75">
      <c r="A13" s="173">
        <v>6</v>
      </c>
      <c r="B13" s="174" t="s">
        <v>86</v>
      </c>
      <c r="C13" s="175" t="s">
        <v>87</v>
      </c>
      <c r="D13" s="176" t="s">
        <v>88</v>
      </c>
      <c r="E13" s="177">
        <v>0.0077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1</v>
      </c>
      <c r="AC13" s="139">
        <v>6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1</v>
      </c>
    </row>
    <row r="14" spans="1:104" ht="22.5">
      <c r="A14" s="173">
        <v>7</v>
      </c>
      <c r="B14" s="174" t="s">
        <v>89</v>
      </c>
      <c r="C14" s="175" t="s">
        <v>90</v>
      </c>
      <c r="D14" s="176" t="s">
        <v>79</v>
      </c>
      <c r="E14" s="177">
        <v>68.34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7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0.02017</v>
      </c>
    </row>
    <row r="15" spans="1:104" ht="22.5">
      <c r="A15" s="173">
        <v>8</v>
      </c>
      <c r="B15" s="174" t="s">
        <v>91</v>
      </c>
      <c r="C15" s="175" t="s">
        <v>92</v>
      </c>
      <c r="D15" s="176" t="s">
        <v>79</v>
      </c>
      <c r="E15" s="177">
        <v>8.26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8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0.02017</v>
      </c>
    </row>
    <row r="16" spans="1:104" ht="12.75">
      <c r="A16" s="173">
        <v>9</v>
      </c>
      <c r="B16" s="174" t="s">
        <v>93</v>
      </c>
      <c r="C16" s="175" t="s">
        <v>94</v>
      </c>
      <c r="D16" s="176" t="s">
        <v>95</v>
      </c>
      <c r="E16" s="177">
        <v>9.6</v>
      </c>
      <c r="F16" s="177">
        <v>0</v>
      </c>
      <c r="G16" s="178">
        <f>E16*F16</f>
        <v>0</v>
      </c>
      <c r="O16" s="172">
        <v>2</v>
      </c>
      <c r="AA16" s="139">
        <v>12</v>
      </c>
      <c r="AB16" s="139">
        <v>0</v>
      </c>
      <c r="AC16" s="139">
        <v>9</v>
      </c>
      <c r="AZ16" s="139">
        <v>1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Z16" s="139">
        <v>0.00102</v>
      </c>
    </row>
    <row r="17" spans="1:104" ht="12.75">
      <c r="A17" s="173">
        <v>10</v>
      </c>
      <c r="B17" s="174" t="s">
        <v>96</v>
      </c>
      <c r="C17" s="175" t="s">
        <v>97</v>
      </c>
      <c r="D17" s="176" t="s">
        <v>82</v>
      </c>
      <c r="E17" s="177">
        <v>2</v>
      </c>
      <c r="F17" s="177">
        <v>0</v>
      </c>
      <c r="G17" s="178">
        <f>E17*F17</f>
        <v>0</v>
      </c>
      <c r="O17" s="172">
        <v>2</v>
      </c>
      <c r="AA17" s="139">
        <v>12</v>
      </c>
      <c r="AB17" s="139">
        <v>0</v>
      </c>
      <c r="AC17" s="139">
        <v>10</v>
      </c>
      <c r="AZ17" s="139">
        <v>1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Z17" s="139">
        <v>0.0545</v>
      </c>
    </row>
    <row r="18" spans="1:104" ht="12.75">
      <c r="A18" s="173">
        <v>11</v>
      </c>
      <c r="B18" s="174" t="s">
        <v>98</v>
      </c>
      <c r="C18" s="175" t="s">
        <v>99</v>
      </c>
      <c r="D18" s="176" t="s">
        <v>79</v>
      </c>
      <c r="E18" s="177">
        <v>22.61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11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0.00825</v>
      </c>
    </row>
    <row r="19" spans="1:104" ht="22.5">
      <c r="A19" s="173">
        <v>12</v>
      </c>
      <c r="B19" s="174" t="s">
        <v>100</v>
      </c>
      <c r="C19" s="175" t="s">
        <v>101</v>
      </c>
      <c r="D19" s="176" t="s">
        <v>95</v>
      </c>
      <c r="E19" s="177">
        <v>2.7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0</v>
      </c>
      <c r="AC19" s="139">
        <v>12</v>
      </c>
      <c r="AZ19" s="139">
        <v>1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0.01156</v>
      </c>
    </row>
    <row r="20" spans="1:57" ht="12.75">
      <c r="A20" s="179"/>
      <c r="B20" s="180" t="s">
        <v>67</v>
      </c>
      <c r="C20" s="181" t="str">
        <f>CONCATENATE(B7," ",C7)</f>
        <v>3 Svislé a kompletní konstrukce</v>
      </c>
      <c r="D20" s="179"/>
      <c r="E20" s="182"/>
      <c r="F20" s="182"/>
      <c r="G20" s="183">
        <f>SUM(G7:G19)</f>
        <v>0</v>
      </c>
      <c r="O20" s="172">
        <v>4</v>
      </c>
      <c r="BA20" s="184">
        <f>SUM(BA7:BA19)</f>
        <v>0</v>
      </c>
      <c r="BB20" s="184">
        <f>SUM(BB7:BB19)</f>
        <v>0</v>
      </c>
      <c r="BC20" s="184">
        <f>SUM(BC7:BC19)</f>
        <v>0</v>
      </c>
      <c r="BD20" s="184">
        <f>SUM(BD7:BD19)</f>
        <v>0</v>
      </c>
      <c r="BE20" s="184">
        <f>SUM(BE7:BE19)</f>
        <v>0</v>
      </c>
    </row>
    <row r="21" spans="1:15" ht="12.75">
      <c r="A21" s="165" t="s">
        <v>65</v>
      </c>
      <c r="B21" s="166" t="s">
        <v>102</v>
      </c>
      <c r="C21" s="167" t="s">
        <v>103</v>
      </c>
      <c r="D21" s="168"/>
      <c r="E21" s="169"/>
      <c r="F21" s="169"/>
      <c r="G21" s="170"/>
      <c r="H21" s="171"/>
      <c r="I21" s="171"/>
      <c r="O21" s="172">
        <v>1</v>
      </c>
    </row>
    <row r="22" spans="1:104" ht="12.75">
      <c r="A22" s="173">
        <v>13</v>
      </c>
      <c r="B22" s="174" t="s">
        <v>104</v>
      </c>
      <c r="C22" s="175" t="s">
        <v>105</v>
      </c>
      <c r="D22" s="176" t="s">
        <v>82</v>
      </c>
      <c r="E22" s="177">
        <v>2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0</v>
      </c>
      <c r="AC22" s="139">
        <v>13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0.00494</v>
      </c>
    </row>
    <row r="23" spans="1:104" ht="12.75">
      <c r="A23" s="173">
        <v>14</v>
      </c>
      <c r="B23" s="174" t="s">
        <v>106</v>
      </c>
      <c r="C23" s="175" t="s">
        <v>107</v>
      </c>
      <c r="D23" s="176" t="s">
        <v>82</v>
      </c>
      <c r="E23" s="177">
        <v>2</v>
      </c>
      <c r="F23" s="177">
        <v>0</v>
      </c>
      <c r="G23" s="178">
        <f>E23*F23</f>
        <v>0</v>
      </c>
      <c r="O23" s="172">
        <v>2</v>
      </c>
      <c r="AA23" s="139">
        <v>12</v>
      </c>
      <c r="AB23" s="139">
        <v>0</v>
      </c>
      <c r="AC23" s="139">
        <v>14</v>
      </c>
      <c r="AZ23" s="139">
        <v>1</v>
      </c>
      <c r="BA23" s="139">
        <f>IF(AZ23=1,G23,0)</f>
        <v>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Z23" s="139">
        <v>0.04543</v>
      </c>
    </row>
    <row r="24" spans="1:104" ht="12.75">
      <c r="A24" s="173">
        <v>15</v>
      </c>
      <c r="B24" s="174" t="s">
        <v>108</v>
      </c>
      <c r="C24" s="175" t="s">
        <v>109</v>
      </c>
      <c r="D24" s="176" t="s">
        <v>95</v>
      </c>
      <c r="E24" s="177">
        <v>19.37</v>
      </c>
      <c r="F24" s="177">
        <v>0</v>
      </c>
      <c r="G24" s="178">
        <f>E24*F24</f>
        <v>0</v>
      </c>
      <c r="O24" s="172">
        <v>2</v>
      </c>
      <c r="AA24" s="139">
        <v>12</v>
      </c>
      <c r="AB24" s="139">
        <v>0</v>
      </c>
      <c r="AC24" s="139">
        <v>15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Z24" s="139">
        <v>0.00431</v>
      </c>
    </row>
    <row r="25" spans="1:104" ht="12.75">
      <c r="A25" s="173">
        <v>16</v>
      </c>
      <c r="B25" s="174" t="s">
        <v>110</v>
      </c>
      <c r="C25" s="175" t="s">
        <v>111</v>
      </c>
      <c r="D25" s="176" t="s">
        <v>79</v>
      </c>
      <c r="E25" s="177">
        <v>24.8525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0</v>
      </c>
      <c r="AC25" s="139">
        <v>16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0.03921</v>
      </c>
    </row>
    <row r="26" spans="1:104" ht="12.75">
      <c r="A26" s="173">
        <v>17</v>
      </c>
      <c r="B26" s="174" t="s">
        <v>112</v>
      </c>
      <c r="C26" s="175" t="s">
        <v>113</v>
      </c>
      <c r="D26" s="176" t="s">
        <v>79</v>
      </c>
      <c r="E26" s="177">
        <v>147.3466</v>
      </c>
      <c r="F26" s="177">
        <v>0</v>
      </c>
      <c r="G26" s="178">
        <f>E26*F26</f>
        <v>0</v>
      </c>
      <c r="O26" s="172">
        <v>2</v>
      </c>
      <c r="AA26" s="139">
        <v>12</v>
      </c>
      <c r="AB26" s="139">
        <v>0</v>
      </c>
      <c r="AC26" s="139">
        <v>17</v>
      </c>
      <c r="AZ26" s="139">
        <v>1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Z26" s="139">
        <v>0.00579</v>
      </c>
    </row>
    <row r="27" spans="1:104" ht="12.75">
      <c r="A27" s="173">
        <v>18</v>
      </c>
      <c r="B27" s="174" t="s">
        <v>114</v>
      </c>
      <c r="C27" s="175" t="s">
        <v>115</v>
      </c>
      <c r="D27" s="176" t="s">
        <v>79</v>
      </c>
      <c r="E27" s="177">
        <v>17.5092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0</v>
      </c>
      <c r="AC27" s="139">
        <v>18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0.02798</v>
      </c>
    </row>
    <row r="28" spans="1:104" ht="12.75">
      <c r="A28" s="173">
        <v>19</v>
      </c>
      <c r="B28" s="174" t="s">
        <v>116</v>
      </c>
      <c r="C28" s="175" t="s">
        <v>117</v>
      </c>
      <c r="D28" s="176" t="s">
        <v>79</v>
      </c>
      <c r="E28" s="177">
        <v>17.5092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19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0.00034</v>
      </c>
    </row>
    <row r="29" spans="1:57" ht="12.75">
      <c r="A29" s="179"/>
      <c r="B29" s="180" t="s">
        <v>67</v>
      </c>
      <c r="C29" s="181" t="str">
        <f>CONCATENATE(B21," ",C21)</f>
        <v>61 Upravy povrchů vnitřní</v>
      </c>
      <c r="D29" s="179"/>
      <c r="E29" s="182"/>
      <c r="F29" s="182"/>
      <c r="G29" s="183">
        <f>SUM(G21:G28)</f>
        <v>0</v>
      </c>
      <c r="O29" s="172">
        <v>4</v>
      </c>
      <c r="BA29" s="184">
        <f>SUM(BA21:BA28)</f>
        <v>0</v>
      </c>
      <c r="BB29" s="184">
        <f>SUM(BB21:BB28)</f>
        <v>0</v>
      </c>
      <c r="BC29" s="184">
        <f>SUM(BC21:BC28)</f>
        <v>0</v>
      </c>
      <c r="BD29" s="184">
        <f>SUM(BD21:BD28)</f>
        <v>0</v>
      </c>
      <c r="BE29" s="184">
        <f>SUM(BE21:BE28)</f>
        <v>0</v>
      </c>
    </row>
    <row r="30" spans="1:15" ht="12.75">
      <c r="A30" s="165" t="s">
        <v>65</v>
      </c>
      <c r="B30" s="166" t="s">
        <v>118</v>
      </c>
      <c r="C30" s="167" t="s">
        <v>119</v>
      </c>
      <c r="D30" s="168"/>
      <c r="E30" s="169"/>
      <c r="F30" s="169"/>
      <c r="G30" s="170"/>
      <c r="H30" s="171"/>
      <c r="I30" s="171"/>
      <c r="O30" s="172">
        <v>1</v>
      </c>
    </row>
    <row r="31" spans="1:104" ht="12.75">
      <c r="A31" s="173">
        <v>20</v>
      </c>
      <c r="B31" s="174" t="s">
        <v>120</v>
      </c>
      <c r="C31" s="175" t="s">
        <v>121</v>
      </c>
      <c r="D31" s="176" t="s">
        <v>95</v>
      </c>
      <c r="E31" s="177">
        <v>6.04</v>
      </c>
      <c r="F31" s="177">
        <v>0</v>
      </c>
      <c r="G31" s="178">
        <f>E31*F31</f>
        <v>0</v>
      </c>
      <c r="O31" s="172">
        <v>2</v>
      </c>
      <c r="AA31" s="139">
        <v>12</v>
      </c>
      <c r="AB31" s="139">
        <v>0</v>
      </c>
      <c r="AC31" s="139">
        <v>20</v>
      </c>
      <c r="AZ31" s="139">
        <v>1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Z31" s="139">
        <v>0.00077</v>
      </c>
    </row>
    <row r="32" spans="1:104" ht="12.75">
      <c r="A32" s="173">
        <v>21</v>
      </c>
      <c r="B32" s="174" t="s">
        <v>122</v>
      </c>
      <c r="C32" s="175" t="s">
        <v>123</v>
      </c>
      <c r="D32" s="176" t="s">
        <v>95</v>
      </c>
      <c r="E32" s="177">
        <v>19.2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0</v>
      </c>
      <c r="AC32" s="139">
        <v>21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0.00106</v>
      </c>
    </row>
    <row r="33" spans="1:57" ht="12.75">
      <c r="A33" s="179"/>
      <c r="B33" s="180" t="s">
        <v>67</v>
      </c>
      <c r="C33" s="181" t="str">
        <f>CONCATENATE(B30," ",C30)</f>
        <v>62 Upravy povrchů vnější</v>
      </c>
      <c r="D33" s="179"/>
      <c r="E33" s="182"/>
      <c r="F33" s="182"/>
      <c r="G33" s="183">
        <f>SUM(G30:G32)</f>
        <v>0</v>
      </c>
      <c r="O33" s="172">
        <v>4</v>
      </c>
      <c r="BA33" s="184">
        <f>SUM(BA30:BA32)</f>
        <v>0</v>
      </c>
      <c r="BB33" s="184">
        <f>SUM(BB30:BB32)</f>
        <v>0</v>
      </c>
      <c r="BC33" s="184">
        <f>SUM(BC30:BC32)</f>
        <v>0</v>
      </c>
      <c r="BD33" s="184">
        <f>SUM(BD30:BD32)</f>
        <v>0</v>
      </c>
      <c r="BE33" s="184">
        <f>SUM(BE30:BE32)</f>
        <v>0</v>
      </c>
    </row>
    <row r="34" spans="1:15" ht="12.75">
      <c r="A34" s="165" t="s">
        <v>65</v>
      </c>
      <c r="B34" s="166" t="s">
        <v>124</v>
      </c>
      <c r="C34" s="167" t="s">
        <v>125</v>
      </c>
      <c r="D34" s="168"/>
      <c r="E34" s="169"/>
      <c r="F34" s="169"/>
      <c r="G34" s="170"/>
      <c r="H34" s="171"/>
      <c r="I34" s="171"/>
      <c r="O34" s="172">
        <v>1</v>
      </c>
    </row>
    <row r="35" spans="1:104" ht="22.5">
      <c r="A35" s="173">
        <v>22</v>
      </c>
      <c r="B35" s="174" t="s">
        <v>126</v>
      </c>
      <c r="C35" s="175" t="s">
        <v>127</v>
      </c>
      <c r="D35" s="176" t="s">
        <v>82</v>
      </c>
      <c r="E35" s="177">
        <v>1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0</v>
      </c>
      <c r="AC35" s="139">
        <v>22</v>
      </c>
      <c r="AZ35" s="139">
        <v>1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0.03027</v>
      </c>
    </row>
    <row r="36" spans="1:104" ht="22.5">
      <c r="A36" s="173">
        <v>23</v>
      </c>
      <c r="B36" s="174" t="s">
        <v>128</v>
      </c>
      <c r="C36" s="175" t="s">
        <v>129</v>
      </c>
      <c r="D36" s="176" t="s">
        <v>82</v>
      </c>
      <c r="E36" s="177">
        <v>2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0</v>
      </c>
      <c r="AC36" s="139">
        <v>23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0.03055</v>
      </c>
    </row>
    <row r="37" spans="1:57" ht="12.75">
      <c r="A37" s="179"/>
      <c r="B37" s="180" t="s">
        <v>67</v>
      </c>
      <c r="C37" s="181" t="str">
        <f>CONCATENATE(B34," ",C34)</f>
        <v>64 Výplně otvorů</v>
      </c>
      <c r="D37" s="179"/>
      <c r="E37" s="182"/>
      <c r="F37" s="182"/>
      <c r="G37" s="183">
        <f>SUM(G34:G36)</f>
        <v>0</v>
      </c>
      <c r="O37" s="172">
        <v>4</v>
      </c>
      <c r="BA37" s="184">
        <f>SUM(BA34:BA36)</f>
        <v>0</v>
      </c>
      <c r="BB37" s="184">
        <f>SUM(BB34:BB36)</f>
        <v>0</v>
      </c>
      <c r="BC37" s="184">
        <f>SUM(BC34:BC36)</f>
        <v>0</v>
      </c>
      <c r="BD37" s="184">
        <f>SUM(BD34:BD36)</f>
        <v>0</v>
      </c>
      <c r="BE37" s="184">
        <f>SUM(BE34:BE36)</f>
        <v>0</v>
      </c>
    </row>
    <row r="38" spans="1:15" ht="12.75">
      <c r="A38" s="165" t="s">
        <v>65</v>
      </c>
      <c r="B38" s="166" t="s">
        <v>130</v>
      </c>
      <c r="C38" s="167" t="s">
        <v>131</v>
      </c>
      <c r="D38" s="168"/>
      <c r="E38" s="169"/>
      <c r="F38" s="169"/>
      <c r="G38" s="170"/>
      <c r="H38" s="171"/>
      <c r="I38" s="171"/>
      <c r="O38" s="172">
        <v>1</v>
      </c>
    </row>
    <row r="39" spans="1:104" ht="12.75">
      <c r="A39" s="173">
        <v>24</v>
      </c>
      <c r="B39" s="174" t="s">
        <v>132</v>
      </c>
      <c r="C39" s="175" t="s">
        <v>133</v>
      </c>
      <c r="D39" s="176" t="s">
        <v>79</v>
      </c>
      <c r="E39" s="177">
        <v>72.37</v>
      </c>
      <c r="F39" s="177">
        <v>0</v>
      </c>
      <c r="G39" s="178">
        <f>E39*F39</f>
        <v>0</v>
      </c>
      <c r="O39" s="172">
        <v>2</v>
      </c>
      <c r="AA39" s="139">
        <v>12</v>
      </c>
      <c r="AB39" s="139">
        <v>0</v>
      </c>
      <c r="AC39" s="139">
        <v>24</v>
      </c>
      <c r="AZ39" s="139">
        <v>1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Z39" s="139">
        <v>0.00158</v>
      </c>
    </row>
    <row r="40" spans="1:57" ht="12.75">
      <c r="A40" s="179"/>
      <c r="B40" s="180" t="s">
        <v>67</v>
      </c>
      <c r="C40" s="181" t="str">
        <f>CONCATENATE(B38," ",C38)</f>
        <v>94 Lešení a stavební výtahy</v>
      </c>
      <c r="D40" s="179"/>
      <c r="E40" s="182"/>
      <c r="F40" s="182"/>
      <c r="G40" s="183">
        <f>SUM(G38:G39)</f>
        <v>0</v>
      </c>
      <c r="O40" s="172">
        <v>4</v>
      </c>
      <c r="BA40" s="184">
        <f>SUM(BA38:BA39)</f>
        <v>0</v>
      </c>
      <c r="BB40" s="184">
        <f>SUM(BB38:BB39)</f>
        <v>0</v>
      </c>
      <c r="BC40" s="184">
        <f>SUM(BC38:BC39)</f>
        <v>0</v>
      </c>
      <c r="BD40" s="184">
        <f>SUM(BD38:BD39)</f>
        <v>0</v>
      </c>
      <c r="BE40" s="184">
        <f>SUM(BE38:BE39)</f>
        <v>0</v>
      </c>
    </row>
    <row r="41" spans="1:15" ht="12.75">
      <c r="A41" s="165" t="s">
        <v>65</v>
      </c>
      <c r="B41" s="166" t="s">
        <v>134</v>
      </c>
      <c r="C41" s="167" t="s">
        <v>135</v>
      </c>
      <c r="D41" s="168"/>
      <c r="E41" s="169"/>
      <c r="F41" s="169"/>
      <c r="G41" s="170"/>
      <c r="H41" s="171"/>
      <c r="I41" s="171"/>
      <c r="O41" s="172">
        <v>1</v>
      </c>
    </row>
    <row r="42" spans="1:104" ht="12.75">
      <c r="A42" s="173">
        <v>25</v>
      </c>
      <c r="B42" s="174" t="s">
        <v>136</v>
      </c>
      <c r="C42" s="175" t="s">
        <v>137</v>
      </c>
      <c r="D42" s="176" t="s">
        <v>79</v>
      </c>
      <c r="E42" s="177">
        <v>6.7355</v>
      </c>
      <c r="F42" s="177">
        <v>0</v>
      </c>
      <c r="G42" s="178">
        <f>E42*F42</f>
        <v>0</v>
      </c>
      <c r="O42" s="172">
        <v>2</v>
      </c>
      <c r="AA42" s="139">
        <v>12</v>
      </c>
      <c r="AB42" s="139">
        <v>0</v>
      </c>
      <c r="AC42" s="139">
        <v>25</v>
      </c>
      <c r="AZ42" s="139">
        <v>1</v>
      </c>
      <c r="BA42" s="139">
        <f>IF(AZ42=1,G42,0)</f>
        <v>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Z42" s="139">
        <v>0.00067</v>
      </c>
    </row>
    <row r="43" spans="1:104" ht="12.75">
      <c r="A43" s="173">
        <v>26</v>
      </c>
      <c r="B43" s="174" t="s">
        <v>138</v>
      </c>
      <c r="C43" s="175" t="s">
        <v>139</v>
      </c>
      <c r="D43" s="176" t="s">
        <v>79</v>
      </c>
      <c r="E43" s="177">
        <v>1.12</v>
      </c>
      <c r="F43" s="177">
        <v>0</v>
      </c>
      <c r="G43" s="178">
        <f>E43*F43</f>
        <v>0</v>
      </c>
      <c r="O43" s="172">
        <v>2</v>
      </c>
      <c r="AA43" s="139">
        <v>12</v>
      </c>
      <c r="AB43" s="139">
        <v>0</v>
      </c>
      <c r="AC43" s="139">
        <v>26</v>
      </c>
      <c r="AZ43" s="139">
        <v>1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Z43" s="139">
        <v>0.00067</v>
      </c>
    </row>
    <row r="44" spans="1:104" ht="12.75">
      <c r="A44" s="173">
        <v>27</v>
      </c>
      <c r="B44" s="174" t="s">
        <v>140</v>
      </c>
      <c r="C44" s="175" t="s">
        <v>141</v>
      </c>
      <c r="D44" s="176" t="s">
        <v>79</v>
      </c>
      <c r="E44" s="177">
        <v>2.364</v>
      </c>
      <c r="F44" s="177">
        <v>0</v>
      </c>
      <c r="G44" s="178">
        <f>E44*F44</f>
        <v>0</v>
      </c>
      <c r="O44" s="172">
        <v>2</v>
      </c>
      <c r="AA44" s="139">
        <v>12</v>
      </c>
      <c r="AB44" s="139">
        <v>0</v>
      </c>
      <c r="AC44" s="139">
        <v>27</v>
      </c>
      <c r="AZ44" s="139">
        <v>1</v>
      </c>
      <c r="BA44" s="139">
        <f>IF(AZ44=1,G44,0)</f>
        <v>0</v>
      </c>
      <c r="BB44" s="139">
        <f>IF(AZ44=2,G44,0)</f>
        <v>0</v>
      </c>
      <c r="BC44" s="139">
        <f>IF(AZ44=3,G44,0)</f>
        <v>0</v>
      </c>
      <c r="BD44" s="139">
        <f>IF(AZ44=4,G44,0)</f>
        <v>0</v>
      </c>
      <c r="BE44" s="139">
        <f>IF(AZ44=5,G44,0)</f>
        <v>0</v>
      </c>
      <c r="CZ44" s="139">
        <v>0.00117</v>
      </c>
    </row>
    <row r="45" spans="1:104" ht="12.75">
      <c r="A45" s="173">
        <v>28</v>
      </c>
      <c r="B45" s="174" t="s">
        <v>142</v>
      </c>
      <c r="C45" s="175" t="s">
        <v>143</v>
      </c>
      <c r="D45" s="176" t="s">
        <v>82</v>
      </c>
      <c r="E45" s="177">
        <v>5</v>
      </c>
      <c r="F45" s="177">
        <v>0</v>
      </c>
      <c r="G45" s="178">
        <f>E45*F45</f>
        <v>0</v>
      </c>
      <c r="O45" s="172">
        <v>2</v>
      </c>
      <c r="AA45" s="139">
        <v>12</v>
      </c>
      <c r="AB45" s="139">
        <v>0</v>
      </c>
      <c r="AC45" s="139">
        <v>28</v>
      </c>
      <c r="AZ45" s="139">
        <v>1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Z45" s="139">
        <v>0</v>
      </c>
    </row>
    <row r="46" spans="1:104" ht="12.75">
      <c r="A46" s="173">
        <v>29</v>
      </c>
      <c r="B46" s="174" t="s">
        <v>144</v>
      </c>
      <c r="C46" s="175" t="s">
        <v>145</v>
      </c>
      <c r="D46" s="176" t="s">
        <v>74</v>
      </c>
      <c r="E46" s="177">
        <v>0.1692</v>
      </c>
      <c r="F46" s="177">
        <v>0</v>
      </c>
      <c r="G46" s="178">
        <f>E46*F46</f>
        <v>0</v>
      </c>
      <c r="O46" s="172">
        <v>2</v>
      </c>
      <c r="AA46" s="139">
        <v>12</v>
      </c>
      <c r="AB46" s="139">
        <v>0</v>
      </c>
      <c r="AC46" s="139">
        <v>29</v>
      </c>
      <c r="AZ46" s="139">
        <v>1</v>
      </c>
      <c r="BA46" s="139">
        <f>IF(AZ46=1,G46,0)</f>
        <v>0</v>
      </c>
      <c r="BB46" s="139">
        <f>IF(AZ46=2,G46,0)</f>
        <v>0</v>
      </c>
      <c r="BC46" s="139">
        <f>IF(AZ46=3,G46,0)</f>
        <v>0</v>
      </c>
      <c r="BD46" s="139">
        <f>IF(AZ46=4,G46,0)</f>
        <v>0</v>
      </c>
      <c r="BE46" s="139">
        <f>IF(AZ46=5,G46,0)</f>
        <v>0</v>
      </c>
      <c r="CZ46" s="139">
        <v>0</v>
      </c>
    </row>
    <row r="47" spans="1:104" ht="12.75">
      <c r="A47" s="173">
        <v>30</v>
      </c>
      <c r="B47" s="174" t="s">
        <v>146</v>
      </c>
      <c r="C47" s="175" t="s">
        <v>147</v>
      </c>
      <c r="D47" s="176" t="s">
        <v>79</v>
      </c>
      <c r="E47" s="177">
        <v>2.94</v>
      </c>
      <c r="F47" s="177">
        <v>0</v>
      </c>
      <c r="G47" s="178">
        <f>E47*F47</f>
        <v>0</v>
      </c>
      <c r="O47" s="172">
        <v>2</v>
      </c>
      <c r="AA47" s="139">
        <v>12</v>
      </c>
      <c r="AB47" s="139">
        <v>0</v>
      </c>
      <c r="AC47" s="139">
        <v>30</v>
      </c>
      <c r="AZ47" s="139">
        <v>1</v>
      </c>
      <c r="BA47" s="139">
        <f>IF(AZ47=1,G47,0)</f>
        <v>0</v>
      </c>
      <c r="BB47" s="139">
        <f>IF(AZ47=2,G47,0)</f>
        <v>0</v>
      </c>
      <c r="BC47" s="139">
        <f>IF(AZ47=3,G47,0)</f>
        <v>0</v>
      </c>
      <c r="BD47" s="139">
        <f>IF(AZ47=4,G47,0)</f>
        <v>0</v>
      </c>
      <c r="BE47" s="139">
        <f>IF(AZ47=5,G47,0)</f>
        <v>0</v>
      </c>
      <c r="CZ47" s="139">
        <v>0</v>
      </c>
    </row>
    <row r="48" spans="1:57" ht="12.75">
      <c r="A48" s="179"/>
      <c r="B48" s="180" t="s">
        <v>67</v>
      </c>
      <c r="C48" s="181" t="str">
        <f>CONCATENATE(B41," ",C41)</f>
        <v>96 Bourání konstrukcí</v>
      </c>
      <c r="D48" s="179"/>
      <c r="E48" s="182"/>
      <c r="F48" s="182"/>
      <c r="G48" s="183">
        <f>SUM(G41:G47)</f>
        <v>0</v>
      </c>
      <c r="O48" s="172">
        <v>4</v>
      </c>
      <c r="BA48" s="184">
        <f>SUM(BA41:BA47)</f>
        <v>0</v>
      </c>
      <c r="BB48" s="184">
        <f>SUM(BB41:BB47)</f>
        <v>0</v>
      </c>
      <c r="BC48" s="184">
        <f>SUM(BC41:BC47)</f>
        <v>0</v>
      </c>
      <c r="BD48" s="184">
        <f>SUM(BD41:BD47)</f>
        <v>0</v>
      </c>
      <c r="BE48" s="184">
        <f>SUM(BE41:BE47)</f>
        <v>0</v>
      </c>
    </row>
    <row r="49" spans="1:15" ht="12.75">
      <c r="A49" s="165" t="s">
        <v>65</v>
      </c>
      <c r="B49" s="166" t="s">
        <v>148</v>
      </c>
      <c r="C49" s="167" t="s">
        <v>149</v>
      </c>
      <c r="D49" s="168"/>
      <c r="E49" s="169"/>
      <c r="F49" s="169"/>
      <c r="G49" s="170"/>
      <c r="H49" s="171"/>
      <c r="I49" s="171"/>
      <c r="O49" s="172">
        <v>1</v>
      </c>
    </row>
    <row r="50" spans="1:104" ht="12.75">
      <c r="A50" s="173">
        <v>31</v>
      </c>
      <c r="B50" s="174" t="s">
        <v>150</v>
      </c>
      <c r="C50" s="175" t="s">
        <v>151</v>
      </c>
      <c r="D50" s="176" t="s">
        <v>74</v>
      </c>
      <c r="E50" s="177">
        <v>0.689</v>
      </c>
      <c r="F50" s="177">
        <v>0</v>
      </c>
      <c r="G50" s="178">
        <f>E50*F50</f>
        <v>0</v>
      </c>
      <c r="O50" s="172">
        <v>2</v>
      </c>
      <c r="AA50" s="139">
        <v>12</v>
      </c>
      <c r="AB50" s="139">
        <v>0</v>
      </c>
      <c r="AC50" s="139">
        <v>31</v>
      </c>
      <c r="AZ50" s="139">
        <v>1</v>
      </c>
      <c r="BA50" s="139">
        <f>IF(AZ50=1,G50,0)</f>
        <v>0</v>
      </c>
      <c r="BB50" s="139">
        <f>IF(AZ50=2,G50,0)</f>
        <v>0</v>
      </c>
      <c r="BC50" s="139">
        <f>IF(AZ50=3,G50,0)</f>
        <v>0</v>
      </c>
      <c r="BD50" s="139">
        <f>IF(AZ50=4,G50,0)</f>
        <v>0</v>
      </c>
      <c r="BE50" s="139">
        <f>IF(AZ50=5,G50,0)</f>
        <v>0</v>
      </c>
      <c r="CZ50" s="139">
        <v>0.00182</v>
      </c>
    </row>
    <row r="51" spans="1:104" ht="12.75">
      <c r="A51" s="173">
        <v>32</v>
      </c>
      <c r="B51" s="174" t="s">
        <v>152</v>
      </c>
      <c r="C51" s="175" t="s">
        <v>153</v>
      </c>
      <c r="D51" s="176" t="s">
        <v>79</v>
      </c>
      <c r="E51" s="177">
        <v>12.42</v>
      </c>
      <c r="F51" s="177">
        <v>0</v>
      </c>
      <c r="G51" s="178">
        <f>E51*F51</f>
        <v>0</v>
      </c>
      <c r="O51" s="172">
        <v>2</v>
      </c>
      <c r="AA51" s="139">
        <v>12</v>
      </c>
      <c r="AB51" s="139">
        <v>0</v>
      </c>
      <c r="AC51" s="139">
        <v>32</v>
      </c>
      <c r="AZ51" s="139">
        <v>1</v>
      </c>
      <c r="BA51" s="139">
        <f>IF(AZ51=1,G51,0)</f>
        <v>0</v>
      </c>
      <c r="BB51" s="139">
        <f>IF(AZ51=2,G51,0)</f>
        <v>0</v>
      </c>
      <c r="BC51" s="139">
        <f>IF(AZ51=3,G51,0)</f>
        <v>0</v>
      </c>
      <c r="BD51" s="139">
        <f>IF(AZ51=4,G51,0)</f>
        <v>0</v>
      </c>
      <c r="BE51" s="139">
        <f>IF(AZ51=5,G51,0)</f>
        <v>0</v>
      </c>
      <c r="CZ51" s="139">
        <v>0</v>
      </c>
    </row>
    <row r="52" spans="1:104" ht="12.75">
      <c r="A52" s="173">
        <v>33</v>
      </c>
      <c r="B52" s="174" t="s">
        <v>154</v>
      </c>
      <c r="C52" s="175" t="s">
        <v>155</v>
      </c>
      <c r="D52" s="176" t="s">
        <v>79</v>
      </c>
      <c r="E52" s="177">
        <v>24.8525</v>
      </c>
      <c r="F52" s="177">
        <v>0</v>
      </c>
      <c r="G52" s="178">
        <f>E52*F52</f>
        <v>0</v>
      </c>
      <c r="O52" s="172">
        <v>2</v>
      </c>
      <c r="AA52" s="139">
        <v>12</v>
      </c>
      <c r="AB52" s="139">
        <v>0</v>
      </c>
      <c r="AC52" s="139">
        <v>33</v>
      </c>
      <c r="AZ52" s="139">
        <v>1</v>
      </c>
      <c r="BA52" s="139">
        <f>IF(AZ52=1,G52,0)</f>
        <v>0</v>
      </c>
      <c r="BB52" s="139">
        <f>IF(AZ52=2,G52,0)</f>
        <v>0</v>
      </c>
      <c r="BC52" s="139">
        <f>IF(AZ52=3,G52,0)</f>
        <v>0</v>
      </c>
      <c r="BD52" s="139">
        <f>IF(AZ52=4,G52,0)</f>
        <v>0</v>
      </c>
      <c r="BE52" s="139">
        <f>IF(AZ52=5,G52,0)</f>
        <v>0</v>
      </c>
      <c r="CZ52" s="139">
        <v>0</v>
      </c>
    </row>
    <row r="53" spans="1:104" ht="12.75">
      <c r="A53" s="173">
        <v>34</v>
      </c>
      <c r="B53" s="174" t="s">
        <v>156</v>
      </c>
      <c r="C53" s="175" t="s">
        <v>157</v>
      </c>
      <c r="D53" s="176" t="s">
        <v>82</v>
      </c>
      <c r="E53" s="177">
        <v>1</v>
      </c>
      <c r="F53" s="177">
        <v>0</v>
      </c>
      <c r="G53" s="178">
        <f>E53*F53</f>
        <v>0</v>
      </c>
      <c r="O53" s="172">
        <v>2</v>
      </c>
      <c r="AA53" s="139">
        <v>12</v>
      </c>
      <c r="AB53" s="139">
        <v>0</v>
      </c>
      <c r="AC53" s="139">
        <v>34</v>
      </c>
      <c r="AZ53" s="139">
        <v>1</v>
      </c>
      <c r="BA53" s="139">
        <f>IF(AZ53=1,G53,0)</f>
        <v>0</v>
      </c>
      <c r="BB53" s="139">
        <f>IF(AZ53=2,G53,0)</f>
        <v>0</v>
      </c>
      <c r="BC53" s="139">
        <f>IF(AZ53=3,G53,0)</f>
        <v>0</v>
      </c>
      <c r="BD53" s="139">
        <f>IF(AZ53=4,G53,0)</f>
        <v>0</v>
      </c>
      <c r="BE53" s="139">
        <f>IF(AZ53=5,G53,0)</f>
        <v>0</v>
      </c>
      <c r="CZ53" s="139">
        <v>0</v>
      </c>
    </row>
    <row r="54" spans="1:104" ht="12.75">
      <c r="A54" s="173">
        <v>35</v>
      </c>
      <c r="B54" s="174" t="s">
        <v>158</v>
      </c>
      <c r="C54" s="175" t="s">
        <v>159</v>
      </c>
      <c r="D54" s="176" t="s">
        <v>82</v>
      </c>
      <c r="E54" s="177">
        <v>1</v>
      </c>
      <c r="F54" s="177">
        <v>0</v>
      </c>
      <c r="G54" s="178">
        <f>E54*F54</f>
        <v>0</v>
      </c>
      <c r="O54" s="172">
        <v>2</v>
      </c>
      <c r="AA54" s="139">
        <v>12</v>
      </c>
      <c r="AB54" s="139">
        <v>0</v>
      </c>
      <c r="AC54" s="139">
        <v>35</v>
      </c>
      <c r="AZ54" s="139">
        <v>1</v>
      </c>
      <c r="BA54" s="139">
        <f>IF(AZ54=1,G54,0)</f>
        <v>0</v>
      </c>
      <c r="BB54" s="139">
        <f>IF(AZ54=2,G54,0)</f>
        <v>0</v>
      </c>
      <c r="BC54" s="139">
        <f>IF(AZ54=3,G54,0)</f>
        <v>0</v>
      </c>
      <c r="BD54" s="139">
        <f>IF(AZ54=4,G54,0)</f>
        <v>0</v>
      </c>
      <c r="BE54" s="139">
        <f>IF(AZ54=5,G54,0)</f>
        <v>0</v>
      </c>
      <c r="CZ54" s="139">
        <v>0</v>
      </c>
    </row>
    <row r="55" spans="1:104" ht="12.75">
      <c r="A55" s="173">
        <v>36</v>
      </c>
      <c r="B55" s="174" t="s">
        <v>160</v>
      </c>
      <c r="C55" s="175" t="s">
        <v>161</v>
      </c>
      <c r="D55" s="176" t="s">
        <v>85</v>
      </c>
      <c r="E55" s="177">
        <v>4.85</v>
      </c>
      <c r="F55" s="177">
        <v>0</v>
      </c>
      <c r="G55" s="178">
        <f>E55*F55</f>
        <v>0</v>
      </c>
      <c r="O55" s="172">
        <v>2</v>
      </c>
      <c r="AA55" s="139">
        <v>12</v>
      </c>
      <c r="AB55" s="139">
        <v>0</v>
      </c>
      <c r="AC55" s="139">
        <v>36</v>
      </c>
      <c r="AZ55" s="139">
        <v>1</v>
      </c>
      <c r="BA55" s="139">
        <f>IF(AZ55=1,G55,0)</f>
        <v>0</v>
      </c>
      <c r="BB55" s="139">
        <f>IF(AZ55=2,G55,0)</f>
        <v>0</v>
      </c>
      <c r="BC55" s="139">
        <f>IF(AZ55=3,G55,0)</f>
        <v>0</v>
      </c>
      <c r="BD55" s="139">
        <f>IF(AZ55=4,G55,0)</f>
        <v>0</v>
      </c>
      <c r="BE55" s="139">
        <f>IF(AZ55=5,G55,0)</f>
        <v>0</v>
      </c>
      <c r="CZ55" s="139">
        <v>0</v>
      </c>
    </row>
    <row r="56" spans="1:104" ht="12.75">
      <c r="A56" s="173">
        <v>37</v>
      </c>
      <c r="B56" s="174" t="s">
        <v>162</v>
      </c>
      <c r="C56" s="175" t="s">
        <v>163</v>
      </c>
      <c r="D56" s="176" t="s">
        <v>85</v>
      </c>
      <c r="E56" s="177">
        <v>4.85</v>
      </c>
      <c r="F56" s="177">
        <v>0</v>
      </c>
      <c r="G56" s="178">
        <f>E56*F56</f>
        <v>0</v>
      </c>
      <c r="O56" s="172">
        <v>2</v>
      </c>
      <c r="AA56" s="139">
        <v>12</v>
      </c>
      <c r="AB56" s="139">
        <v>0</v>
      </c>
      <c r="AC56" s="139">
        <v>37</v>
      </c>
      <c r="AZ56" s="139">
        <v>1</v>
      </c>
      <c r="BA56" s="139">
        <f>IF(AZ56=1,G56,0)</f>
        <v>0</v>
      </c>
      <c r="BB56" s="139">
        <f>IF(AZ56=2,G56,0)</f>
        <v>0</v>
      </c>
      <c r="BC56" s="139">
        <f>IF(AZ56=3,G56,0)</f>
        <v>0</v>
      </c>
      <c r="BD56" s="139">
        <f>IF(AZ56=4,G56,0)</f>
        <v>0</v>
      </c>
      <c r="BE56" s="139">
        <f>IF(AZ56=5,G56,0)</f>
        <v>0</v>
      </c>
      <c r="CZ56" s="139">
        <v>0</v>
      </c>
    </row>
    <row r="57" spans="1:104" ht="12.75">
      <c r="A57" s="173">
        <v>38</v>
      </c>
      <c r="B57" s="174" t="s">
        <v>164</v>
      </c>
      <c r="C57" s="175" t="s">
        <v>165</v>
      </c>
      <c r="D57" s="176" t="s">
        <v>85</v>
      </c>
      <c r="E57" s="177">
        <v>4.85</v>
      </c>
      <c r="F57" s="177">
        <v>0</v>
      </c>
      <c r="G57" s="178">
        <f>E57*F57</f>
        <v>0</v>
      </c>
      <c r="O57" s="172">
        <v>2</v>
      </c>
      <c r="AA57" s="139">
        <v>12</v>
      </c>
      <c r="AB57" s="139">
        <v>0</v>
      </c>
      <c r="AC57" s="139">
        <v>38</v>
      </c>
      <c r="AZ57" s="139">
        <v>1</v>
      </c>
      <c r="BA57" s="139">
        <f>IF(AZ57=1,G57,0)</f>
        <v>0</v>
      </c>
      <c r="BB57" s="139">
        <f>IF(AZ57=2,G57,0)</f>
        <v>0</v>
      </c>
      <c r="BC57" s="139">
        <f>IF(AZ57=3,G57,0)</f>
        <v>0</v>
      </c>
      <c r="BD57" s="139">
        <f>IF(AZ57=4,G57,0)</f>
        <v>0</v>
      </c>
      <c r="BE57" s="139">
        <f>IF(AZ57=5,G57,0)</f>
        <v>0</v>
      </c>
      <c r="CZ57" s="139">
        <v>0</v>
      </c>
    </row>
    <row r="58" spans="1:104" ht="12.75">
      <c r="A58" s="173">
        <v>39</v>
      </c>
      <c r="B58" s="174" t="s">
        <v>166</v>
      </c>
      <c r="C58" s="175" t="s">
        <v>167</v>
      </c>
      <c r="D58" s="176" t="s">
        <v>85</v>
      </c>
      <c r="E58" s="177">
        <v>19.4</v>
      </c>
      <c r="F58" s="177">
        <v>0</v>
      </c>
      <c r="G58" s="178">
        <f>E58*F58</f>
        <v>0</v>
      </c>
      <c r="O58" s="172">
        <v>2</v>
      </c>
      <c r="AA58" s="139">
        <v>12</v>
      </c>
      <c r="AB58" s="139">
        <v>0</v>
      </c>
      <c r="AC58" s="139">
        <v>39</v>
      </c>
      <c r="AZ58" s="139">
        <v>1</v>
      </c>
      <c r="BA58" s="139">
        <f>IF(AZ58=1,G58,0)</f>
        <v>0</v>
      </c>
      <c r="BB58" s="139">
        <f>IF(AZ58=2,G58,0)</f>
        <v>0</v>
      </c>
      <c r="BC58" s="139">
        <f>IF(AZ58=3,G58,0)</f>
        <v>0</v>
      </c>
      <c r="BD58" s="139">
        <f>IF(AZ58=4,G58,0)</f>
        <v>0</v>
      </c>
      <c r="BE58" s="139">
        <f>IF(AZ58=5,G58,0)</f>
        <v>0</v>
      </c>
      <c r="CZ58" s="139">
        <v>0</v>
      </c>
    </row>
    <row r="59" spans="1:104" ht="12.75">
      <c r="A59" s="173">
        <v>40</v>
      </c>
      <c r="B59" s="174" t="s">
        <v>168</v>
      </c>
      <c r="C59" s="175" t="s">
        <v>169</v>
      </c>
      <c r="D59" s="176" t="s">
        <v>85</v>
      </c>
      <c r="E59" s="177">
        <v>4.85</v>
      </c>
      <c r="F59" s="177">
        <v>0</v>
      </c>
      <c r="G59" s="178">
        <f>E59*F59</f>
        <v>0</v>
      </c>
      <c r="O59" s="172">
        <v>2</v>
      </c>
      <c r="AA59" s="139">
        <v>12</v>
      </c>
      <c r="AB59" s="139">
        <v>0</v>
      </c>
      <c r="AC59" s="139">
        <v>40</v>
      </c>
      <c r="AZ59" s="139">
        <v>1</v>
      </c>
      <c r="BA59" s="139">
        <f>IF(AZ59=1,G59,0)</f>
        <v>0</v>
      </c>
      <c r="BB59" s="139">
        <f>IF(AZ59=2,G59,0)</f>
        <v>0</v>
      </c>
      <c r="BC59" s="139">
        <f>IF(AZ59=3,G59,0)</f>
        <v>0</v>
      </c>
      <c r="BD59" s="139">
        <f>IF(AZ59=4,G59,0)</f>
        <v>0</v>
      </c>
      <c r="BE59" s="139">
        <f>IF(AZ59=5,G59,0)</f>
        <v>0</v>
      </c>
      <c r="CZ59" s="139">
        <v>0</v>
      </c>
    </row>
    <row r="60" spans="1:57" ht="12.75">
      <c r="A60" s="179"/>
      <c r="B60" s="180" t="s">
        <v>67</v>
      </c>
      <c r="C60" s="181" t="str">
        <f>CONCATENATE(B49," ",C49)</f>
        <v>97 Prorážení otvorů</v>
      </c>
      <c r="D60" s="179"/>
      <c r="E60" s="182"/>
      <c r="F60" s="182"/>
      <c r="G60" s="183">
        <f>SUM(G49:G59)</f>
        <v>0</v>
      </c>
      <c r="O60" s="172">
        <v>4</v>
      </c>
      <c r="BA60" s="184">
        <f>SUM(BA49:BA59)</f>
        <v>0</v>
      </c>
      <c r="BB60" s="184">
        <f>SUM(BB49:BB59)</f>
        <v>0</v>
      </c>
      <c r="BC60" s="184">
        <f>SUM(BC49:BC59)</f>
        <v>0</v>
      </c>
      <c r="BD60" s="184">
        <f>SUM(BD49:BD59)</f>
        <v>0</v>
      </c>
      <c r="BE60" s="184">
        <f>SUM(BE49:BE59)</f>
        <v>0</v>
      </c>
    </row>
    <row r="61" spans="1:15" ht="12.75">
      <c r="A61" s="165" t="s">
        <v>65</v>
      </c>
      <c r="B61" s="166" t="s">
        <v>170</v>
      </c>
      <c r="C61" s="167" t="s">
        <v>171</v>
      </c>
      <c r="D61" s="168"/>
      <c r="E61" s="169"/>
      <c r="F61" s="169"/>
      <c r="G61" s="170"/>
      <c r="H61" s="171"/>
      <c r="I61" s="171"/>
      <c r="O61" s="172">
        <v>1</v>
      </c>
    </row>
    <row r="62" spans="1:104" ht="12.75">
      <c r="A62" s="173">
        <v>41</v>
      </c>
      <c r="B62" s="174" t="s">
        <v>172</v>
      </c>
      <c r="C62" s="175" t="s">
        <v>173</v>
      </c>
      <c r="D62" s="176" t="s">
        <v>85</v>
      </c>
      <c r="E62" s="177">
        <v>6.1082</v>
      </c>
      <c r="F62" s="177">
        <v>0</v>
      </c>
      <c r="G62" s="178">
        <f>E62*F62</f>
        <v>0</v>
      </c>
      <c r="O62" s="172">
        <v>2</v>
      </c>
      <c r="AA62" s="139">
        <v>12</v>
      </c>
      <c r="AB62" s="139">
        <v>0</v>
      </c>
      <c r="AC62" s="139">
        <v>41</v>
      </c>
      <c r="AZ62" s="139">
        <v>1</v>
      </c>
      <c r="BA62" s="139">
        <f>IF(AZ62=1,G62,0)</f>
        <v>0</v>
      </c>
      <c r="BB62" s="139">
        <f>IF(AZ62=2,G62,0)</f>
        <v>0</v>
      </c>
      <c r="BC62" s="139">
        <f>IF(AZ62=3,G62,0)</f>
        <v>0</v>
      </c>
      <c r="BD62" s="139">
        <f>IF(AZ62=4,G62,0)</f>
        <v>0</v>
      </c>
      <c r="BE62" s="139">
        <f>IF(AZ62=5,G62,0)</f>
        <v>0</v>
      </c>
      <c r="CZ62" s="139">
        <v>0</v>
      </c>
    </row>
    <row r="63" spans="1:57" ht="12.75">
      <c r="A63" s="179"/>
      <c r="B63" s="180" t="s">
        <v>67</v>
      </c>
      <c r="C63" s="181" t="str">
        <f>CONCATENATE(B61," ",C61)</f>
        <v>99 Staveništní přesun hmot</v>
      </c>
      <c r="D63" s="179"/>
      <c r="E63" s="182"/>
      <c r="F63" s="182"/>
      <c r="G63" s="183">
        <f>SUM(G61:G62)</f>
        <v>0</v>
      </c>
      <c r="O63" s="172">
        <v>4</v>
      </c>
      <c r="BA63" s="184">
        <f>SUM(BA61:BA62)</f>
        <v>0</v>
      </c>
      <c r="BB63" s="184">
        <f>SUM(BB61:BB62)</f>
        <v>0</v>
      </c>
      <c r="BC63" s="184">
        <f>SUM(BC61:BC62)</f>
        <v>0</v>
      </c>
      <c r="BD63" s="184">
        <f>SUM(BD61:BD62)</f>
        <v>0</v>
      </c>
      <c r="BE63" s="184">
        <f>SUM(BE61:BE62)</f>
        <v>0</v>
      </c>
    </row>
    <row r="64" spans="1:15" ht="12.75">
      <c r="A64" s="165" t="s">
        <v>65</v>
      </c>
      <c r="B64" s="166" t="s">
        <v>174</v>
      </c>
      <c r="C64" s="167" t="s">
        <v>175</v>
      </c>
      <c r="D64" s="168"/>
      <c r="E64" s="169"/>
      <c r="F64" s="169"/>
      <c r="G64" s="170"/>
      <c r="H64" s="171"/>
      <c r="I64" s="171"/>
      <c r="O64" s="172">
        <v>1</v>
      </c>
    </row>
    <row r="65" spans="1:104" ht="22.5">
      <c r="A65" s="173">
        <v>42</v>
      </c>
      <c r="B65" s="174" t="s">
        <v>176</v>
      </c>
      <c r="C65" s="175" t="s">
        <v>177</v>
      </c>
      <c r="D65" s="176" t="s">
        <v>79</v>
      </c>
      <c r="E65" s="177">
        <v>72.37</v>
      </c>
      <c r="F65" s="177">
        <v>0</v>
      </c>
      <c r="G65" s="178">
        <f>E65*F65</f>
        <v>0</v>
      </c>
      <c r="O65" s="172">
        <v>2</v>
      </c>
      <c r="AA65" s="139">
        <v>12</v>
      </c>
      <c r="AB65" s="139">
        <v>0</v>
      </c>
      <c r="AC65" s="139">
        <v>42</v>
      </c>
      <c r="AZ65" s="139">
        <v>2</v>
      </c>
      <c r="BA65" s="139">
        <f>IF(AZ65=1,G65,0)</f>
        <v>0</v>
      </c>
      <c r="BB65" s="139">
        <f>IF(AZ65=2,G65,0)</f>
        <v>0</v>
      </c>
      <c r="BC65" s="139">
        <f>IF(AZ65=3,G65,0)</f>
        <v>0</v>
      </c>
      <c r="BD65" s="139">
        <f>IF(AZ65=4,G65,0)</f>
        <v>0</v>
      </c>
      <c r="BE65" s="139">
        <f>IF(AZ65=5,G65,0)</f>
        <v>0</v>
      </c>
      <c r="CZ65" s="139">
        <v>0.00053</v>
      </c>
    </row>
    <row r="66" spans="1:104" ht="12.75">
      <c r="A66" s="173">
        <v>43</v>
      </c>
      <c r="B66" s="174" t="s">
        <v>178</v>
      </c>
      <c r="C66" s="175" t="s">
        <v>179</v>
      </c>
      <c r="D66" s="176" t="s">
        <v>79</v>
      </c>
      <c r="E66" s="177">
        <v>73.8174</v>
      </c>
      <c r="F66" s="177">
        <v>0</v>
      </c>
      <c r="G66" s="178">
        <f>E66*F66</f>
        <v>0</v>
      </c>
      <c r="O66" s="172">
        <v>2</v>
      </c>
      <c r="AA66" s="139">
        <v>12</v>
      </c>
      <c r="AB66" s="139">
        <v>1</v>
      </c>
      <c r="AC66" s="139">
        <v>43</v>
      </c>
      <c r="AZ66" s="139">
        <v>2</v>
      </c>
      <c r="BA66" s="139">
        <f>IF(AZ66=1,G66,0)</f>
        <v>0</v>
      </c>
      <c r="BB66" s="139">
        <f>IF(AZ66=2,G66,0)</f>
        <v>0</v>
      </c>
      <c r="BC66" s="139">
        <f>IF(AZ66=3,G66,0)</f>
        <v>0</v>
      </c>
      <c r="BD66" s="139">
        <f>IF(AZ66=4,G66,0)</f>
        <v>0</v>
      </c>
      <c r="BE66" s="139">
        <f>IF(AZ66=5,G66,0)</f>
        <v>0</v>
      </c>
      <c r="CZ66" s="139">
        <v>0.00224</v>
      </c>
    </row>
    <row r="67" spans="1:104" ht="22.5">
      <c r="A67" s="173">
        <v>44</v>
      </c>
      <c r="B67" s="174" t="s">
        <v>180</v>
      </c>
      <c r="C67" s="175" t="s">
        <v>181</v>
      </c>
      <c r="D67" s="176" t="s">
        <v>79</v>
      </c>
      <c r="E67" s="177">
        <v>72.37</v>
      </c>
      <c r="F67" s="177">
        <v>0</v>
      </c>
      <c r="G67" s="178">
        <f>E67*F67</f>
        <v>0</v>
      </c>
      <c r="O67" s="172">
        <v>2</v>
      </c>
      <c r="AA67" s="139">
        <v>12</v>
      </c>
      <c r="AB67" s="139">
        <v>0</v>
      </c>
      <c r="AC67" s="139">
        <v>44</v>
      </c>
      <c r="AZ67" s="139">
        <v>2</v>
      </c>
      <c r="BA67" s="139">
        <f>IF(AZ67=1,G67,0)</f>
        <v>0</v>
      </c>
      <c r="BB67" s="139">
        <f>IF(AZ67=2,G67,0)</f>
        <v>0</v>
      </c>
      <c r="BC67" s="139">
        <f>IF(AZ67=3,G67,0)</f>
        <v>0</v>
      </c>
      <c r="BD67" s="139">
        <f>IF(AZ67=4,G67,0)</f>
        <v>0</v>
      </c>
      <c r="BE67" s="139">
        <f>IF(AZ67=5,G67,0)</f>
        <v>0</v>
      </c>
      <c r="CZ67" s="139">
        <v>0.00014</v>
      </c>
    </row>
    <row r="68" spans="1:104" ht="12.75">
      <c r="A68" s="173">
        <v>45</v>
      </c>
      <c r="B68" s="174" t="s">
        <v>182</v>
      </c>
      <c r="C68" s="175" t="s">
        <v>183</v>
      </c>
      <c r="D68" s="176" t="s">
        <v>54</v>
      </c>
      <c r="E68" s="177">
        <v>221.46</v>
      </c>
      <c r="F68" s="177">
        <v>0</v>
      </c>
      <c r="G68" s="178">
        <f>E68*F68</f>
        <v>0</v>
      </c>
      <c r="O68" s="172">
        <v>2</v>
      </c>
      <c r="AA68" s="139">
        <v>12</v>
      </c>
      <c r="AB68" s="139">
        <v>0</v>
      </c>
      <c r="AC68" s="139">
        <v>45</v>
      </c>
      <c r="AZ68" s="139">
        <v>2</v>
      </c>
      <c r="BA68" s="139">
        <f>IF(AZ68=1,G68,0)</f>
        <v>0</v>
      </c>
      <c r="BB68" s="139">
        <f>IF(AZ68=2,G68,0)</f>
        <v>0</v>
      </c>
      <c r="BC68" s="139">
        <f>IF(AZ68=3,G68,0)</f>
        <v>0</v>
      </c>
      <c r="BD68" s="139">
        <f>IF(AZ68=4,G68,0)</f>
        <v>0</v>
      </c>
      <c r="BE68" s="139">
        <f>IF(AZ68=5,G68,0)</f>
        <v>0</v>
      </c>
      <c r="CZ68" s="139">
        <v>0</v>
      </c>
    </row>
    <row r="69" spans="1:57" ht="12.75">
      <c r="A69" s="179"/>
      <c r="B69" s="180" t="s">
        <v>67</v>
      </c>
      <c r="C69" s="181" t="str">
        <f>CONCATENATE(B64," ",C64)</f>
        <v>713 Izolace tepelné</v>
      </c>
      <c r="D69" s="179"/>
      <c r="E69" s="182"/>
      <c r="F69" s="182"/>
      <c r="G69" s="183">
        <f>SUM(G64:G68)</f>
        <v>0</v>
      </c>
      <c r="O69" s="172">
        <v>4</v>
      </c>
      <c r="BA69" s="184">
        <f>SUM(BA64:BA68)</f>
        <v>0</v>
      </c>
      <c r="BB69" s="184">
        <f>SUM(BB64:BB68)</f>
        <v>0</v>
      </c>
      <c r="BC69" s="184">
        <f>SUM(BC64:BC68)</f>
        <v>0</v>
      </c>
      <c r="BD69" s="184">
        <f>SUM(BD64:BD68)</f>
        <v>0</v>
      </c>
      <c r="BE69" s="184">
        <f>SUM(BE64:BE68)</f>
        <v>0</v>
      </c>
    </row>
    <row r="70" spans="1:15" ht="12.75">
      <c r="A70" s="165" t="s">
        <v>65</v>
      </c>
      <c r="B70" s="166" t="s">
        <v>184</v>
      </c>
      <c r="C70" s="167" t="s">
        <v>185</v>
      </c>
      <c r="D70" s="168"/>
      <c r="E70" s="169"/>
      <c r="F70" s="169"/>
      <c r="G70" s="170"/>
      <c r="H70" s="171"/>
      <c r="I70" s="171"/>
      <c r="O70" s="172">
        <v>1</v>
      </c>
    </row>
    <row r="71" spans="1:104" ht="22.5">
      <c r="A71" s="173">
        <v>46</v>
      </c>
      <c r="B71" s="174" t="s">
        <v>186</v>
      </c>
      <c r="C71" s="175" t="s">
        <v>187</v>
      </c>
      <c r="D71" s="176" t="s">
        <v>188</v>
      </c>
      <c r="E71" s="177">
        <v>1</v>
      </c>
      <c r="F71" s="177">
        <v>0</v>
      </c>
      <c r="G71" s="178">
        <f>E71*F71</f>
        <v>0</v>
      </c>
      <c r="O71" s="172">
        <v>2</v>
      </c>
      <c r="AA71" s="139">
        <v>12</v>
      </c>
      <c r="AB71" s="139">
        <v>0</v>
      </c>
      <c r="AC71" s="139">
        <v>46</v>
      </c>
      <c r="AZ71" s="139">
        <v>2</v>
      </c>
      <c r="BA71" s="139">
        <f>IF(AZ71=1,G71,0)</f>
        <v>0</v>
      </c>
      <c r="BB71" s="139">
        <f>IF(AZ71=2,G71,0)</f>
        <v>0</v>
      </c>
      <c r="BC71" s="139">
        <f>IF(AZ71=3,G71,0)</f>
        <v>0</v>
      </c>
      <c r="BD71" s="139">
        <f>IF(AZ71=4,G71,0)</f>
        <v>0</v>
      </c>
      <c r="BE71" s="139">
        <f>IF(AZ71=5,G71,0)</f>
        <v>0</v>
      </c>
      <c r="CZ71" s="139">
        <v>0</v>
      </c>
    </row>
    <row r="72" spans="1:57" ht="12.75">
      <c r="A72" s="179"/>
      <c r="B72" s="180" t="s">
        <v>67</v>
      </c>
      <c r="C72" s="181" t="str">
        <f>CONCATENATE(B70," ",C70)</f>
        <v>720 Zdravotechnická instalace</v>
      </c>
      <c r="D72" s="179"/>
      <c r="E72" s="182"/>
      <c r="F72" s="182"/>
      <c r="G72" s="183">
        <f>SUM(G70:G71)</f>
        <v>0</v>
      </c>
      <c r="O72" s="172">
        <v>4</v>
      </c>
      <c r="BA72" s="184">
        <f>SUM(BA70:BA71)</f>
        <v>0</v>
      </c>
      <c r="BB72" s="184">
        <f>SUM(BB70:BB71)</f>
        <v>0</v>
      </c>
      <c r="BC72" s="184">
        <f>SUM(BC70:BC71)</f>
        <v>0</v>
      </c>
      <c r="BD72" s="184">
        <f>SUM(BD70:BD71)</f>
        <v>0</v>
      </c>
      <c r="BE72" s="184">
        <f>SUM(BE70:BE71)</f>
        <v>0</v>
      </c>
    </row>
    <row r="73" spans="1:15" ht="12.75">
      <c r="A73" s="165" t="s">
        <v>65</v>
      </c>
      <c r="B73" s="166" t="s">
        <v>189</v>
      </c>
      <c r="C73" s="167" t="s">
        <v>190</v>
      </c>
      <c r="D73" s="168"/>
      <c r="E73" s="169"/>
      <c r="F73" s="169"/>
      <c r="G73" s="170"/>
      <c r="H73" s="171"/>
      <c r="I73" s="171"/>
      <c r="O73" s="172">
        <v>1</v>
      </c>
    </row>
    <row r="74" spans="1:104" ht="12.75">
      <c r="A74" s="173">
        <v>47</v>
      </c>
      <c r="B74" s="174" t="s">
        <v>191</v>
      </c>
      <c r="C74" s="175" t="s">
        <v>192</v>
      </c>
      <c r="D74" s="176" t="s">
        <v>82</v>
      </c>
      <c r="E74" s="177">
        <v>6</v>
      </c>
      <c r="F74" s="177">
        <v>0</v>
      </c>
      <c r="G74" s="178">
        <f>E74*F74</f>
        <v>0</v>
      </c>
      <c r="O74" s="172">
        <v>2</v>
      </c>
      <c r="AA74" s="139">
        <v>12</v>
      </c>
      <c r="AB74" s="139">
        <v>0</v>
      </c>
      <c r="AC74" s="139">
        <v>47</v>
      </c>
      <c r="AZ74" s="139">
        <v>2</v>
      </c>
      <c r="BA74" s="139">
        <f>IF(AZ74=1,G74,0)</f>
        <v>0</v>
      </c>
      <c r="BB74" s="139">
        <f>IF(AZ74=2,G74,0)</f>
        <v>0</v>
      </c>
      <c r="BC74" s="139">
        <f>IF(AZ74=3,G74,0)</f>
        <v>0</v>
      </c>
      <c r="BD74" s="139">
        <f>IF(AZ74=4,G74,0)</f>
        <v>0</v>
      </c>
      <c r="BE74" s="139">
        <f>IF(AZ74=5,G74,0)</f>
        <v>0</v>
      </c>
      <c r="CZ74" s="139">
        <v>0</v>
      </c>
    </row>
    <row r="75" spans="1:104" ht="12.75">
      <c r="A75" s="173">
        <v>48</v>
      </c>
      <c r="B75" s="174" t="s">
        <v>193</v>
      </c>
      <c r="C75" s="175" t="s">
        <v>194</v>
      </c>
      <c r="D75" s="176" t="s">
        <v>82</v>
      </c>
      <c r="E75" s="177">
        <v>6</v>
      </c>
      <c r="F75" s="177">
        <v>0</v>
      </c>
      <c r="G75" s="178">
        <f>E75*F75</f>
        <v>0</v>
      </c>
      <c r="O75" s="172">
        <v>2</v>
      </c>
      <c r="AA75" s="139">
        <v>12</v>
      </c>
      <c r="AB75" s="139">
        <v>1</v>
      </c>
      <c r="AC75" s="139">
        <v>48</v>
      </c>
      <c r="AZ75" s="139">
        <v>2</v>
      </c>
      <c r="BA75" s="139">
        <f>IF(AZ75=1,G75,0)</f>
        <v>0</v>
      </c>
      <c r="BB75" s="139">
        <f>IF(AZ75=2,G75,0)</f>
        <v>0</v>
      </c>
      <c r="BC75" s="139">
        <f>IF(AZ75=3,G75,0)</f>
        <v>0</v>
      </c>
      <c r="BD75" s="139">
        <f>IF(AZ75=4,G75,0)</f>
        <v>0</v>
      </c>
      <c r="BE75" s="139">
        <f>IF(AZ75=5,G75,0)</f>
        <v>0</v>
      </c>
      <c r="CZ75" s="139">
        <v>0.00075</v>
      </c>
    </row>
    <row r="76" spans="1:104" ht="12.75">
      <c r="A76" s="173">
        <v>49</v>
      </c>
      <c r="B76" s="174" t="s">
        <v>195</v>
      </c>
      <c r="C76" s="175" t="s">
        <v>196</v>
      </c>
      <c r="D76" s="176" t="s">
        <v>82</v>
      </c>
      <c r="E76" s="177">
        <v>3</v>
      </c>
      <c r="F76" s="177">
        <v>0</v>
      </c>
      <c r="G76" s="178">
        <f>E76*F76</f>
        <v>0</v>
      </c>
      <c r="O76" s="172">
        <v>2</v>
      </c>
      <c r="AA76" s="139">
        <v>12</v>
      </c>
      <c r="AB76" s="139">
        <v>1</v>
      </c>
      <c r="AC76" s="139">
        <v>49</v>
      </c>
      <c r="AZ76" s="139">
        <v>2</v>
      </c>
      <c r="BA76" s="139">
        <f>IF(AZ76=1,G76,0)</f>
        <v>0</v>
      </c>
      <c r="BB76" s="139">
        <f>IF(AZ76=2,G76,0)</f>
        <v>0</v>
      </c>
      <c r="BC76" s="139">
        <f>IF(AZ76=3,G76,0)</f>
        <v>0</v>
      </c>
      <c r="BD76" s="139">
        <f>IF(AZ76=4,G76,0)</f>
        <v>0</v>
      </c>
      <c r="BE76" s="139">
        <f>IF(AZ76=5,G76,0)</f>
        <v>0</v>
      </c>
      <c r="CZ76" s="139">
        <v>0.02</v>
      </c>
    </row>
    <row r="77" spans="1:104" ht="12.75">
      <c r="A77" s="173">
        <v>50</v>
      </c>
      <c r="B77" s="174" t="s">
        <v>197</v>
      </c>
      <c r="C77" s="175" t="s">
        <v>198</v>
      </c>
      <c r="D77" s="176" t="s">
        <v>82</v>
      </c>
      <c r="E77" s="177">
        <v>2</v>
      </c>
      <c r="F77" s="177">
        <v>0</v>
      </c>
      <c r="G77" s="178">
        <f>E77*F77</f>
        <v>0</v>
      </c>
      <c r="O77" s="172">
        <v>2</v>
      </c>
      <c r="AA77" s="139">
        <v>12</v>
      </c>
      <c r="AB77" s="139">
        <v>1</v>
      </c>
      <c r="AC77" s="139">
        <v>50</v>
      </c>
      <c r="AZ77" s="139">
        <v>2</v>
      </c>
      <c r="BA77" s="139">
        <f>IF(AZ77=1,G77,0)</f>
        <v>0</v>
      </c>
      <c r="BB77" s="139">
        <f>IF(AZ77=2,G77,0)</f>
        <v>0</v>
      </c>
      <c r="BC77" s="139">
        <f>IF(AZ77=3,G77,0)</f>
        <v>0</v>
      </c>
      <c r="BD77" s="139">
        <f>IF(AZ77=4,G77,0)</f>
        <v>0</v>
      </c>
      <c r="BE77" s="139">
        <f>IF(AZ77=5,G77,0)</f>
        <v>0</v>
      </c>
      <c r="CZ77" s="139">
        <v>0.018</v>
      </c>
    </row>
    <row r="78" spans="1:104" ht="22.5">
      <c r="A78" s="173">
        <v>51</v>
      </c>
      <c r="B78" s="174" t="s">
        <v>199</v>
      </c>
      <c r="C78" s="175" t="s">
        <v>200</v>
      </c>
      <c r="D78" s="176" t="s">
        <v>82</v>
      </c>
      <c r="E78" s="177">
        <v>1</v>
      </c>
      <c r="F78" s="177">
        <v>0</v>
      </c>
      <c r="G78" s="178">
        <f>E78*F78</f>
        <v>0</v>
      </c>
      <c r="O78" s="172">
        <v>2</v>
      </c>
      <c r="AA78" s="139">
        <v>12</v>
      </c>
      <c r="AB78" s="139">
        <v>1</v>
      </c>
      <c r="AC78" s="139">
        <v>51</v>
      </c>
      <c r="AZ78" s="139">
        <v>2</v>
      </c>
      <c r="BA78" s="139">
        <f>IF(AZ78=1,G78,0)</f>
        <v>0</v>
      </c>
      <c r="BB78" s="139">
        <f>IF(AZ78=2,G78,0)</f>
        <v>0</v>
      </c>
      <c r="BC78" s="139">
        <f>IF(AZ78=3,G78,0)</f>
        <v>0</v>
      </c>
      <c r="BD78" s="139">
        <f>IF(AZ78=4,G78,0)</f>
        <v>0</v>
      </c>
      <c r="BE78" s="139">
        <f>IF(AZ78=5,G78,0)</f>
        <v>0</v>
      </c>
      <c r="CZ78" s="139">
        <v>0.013</v>
      </c>
    </row>
    <row r="79" spans="1:104" ht="22.5">
      <c r="A79" s="173">
        <v>52</v>
      </c>
      <c r="B79" s="174" t="s">
        <v>201</v>
      </c>
      <c r="C79" s="175" t="s">
        <v>202</v>
      </c>
      <c r="D79" s="176" t="s">
        <v>82</v>
      </c>
      <c r="E79" s="177">
        <v>1</v>
      </c>
      <c r="F79" s="177">
        <v>0</v>
      </c>
      <c r="G79" s="178">
        <f>E79*F79</f>
        <v>0</v>
      </c>
      <c r="O79" s="172">
        <v>2</v>
      </c>
      <c r="AA79" s="139">
        <v>12</v>
      </c>
      <c r="AB79" s="139">
        <v>1</v>
      </c>
      <c r="AC79" s="139">
        <v>52</v>
      </c>
      <c r="AZ79" s="139">
        <v>2</v>
      </c>
      <c r="BA79" s="139">
        <f>IF(AZ79=1,G79,0)</f>
        <v>0</v>
      </c>
      <c r="BB79" s="139">
        <f>IF(AZ79=2,G79,0)</f>
        <v>0</v>
      </c>
      <c r="BC79" s="139">
        <f>IF(AZ79=3,G79,0)</f>
        <v>0</v>
      </c>
      <c r="BD79" s="139">
        <f>IF(AZ79=4,G79,0)</f>
        <v>0</v>
      </c>
      <c r="BE79" s="139">
        <f>IF(AZ79=5,G79,0)</f>
        <v>0</v>
      </c>
      <c r="CZ79" s="139">
        <v>0.027</v>
      </c>
    </row>
    <row r="80" spans="1:104" ht="12.75">
      <c r="A80" s="173">
        <v>53</v>
      </c>
      <c r="B80" s="174" t="s">
        <v>203</v>
      </c>
      <c r="C80" s="175" t="s">
        <v>204</v>
      </c>
      <c r="D80" s="176" t="s">
        <v>82</v>
      </c>
      <c r="E80" s="177">
        <v>4</v>
      </c>
      <c r="F80" s="177">
        <v>0</v>
      </c>
      <c r="G80" s="178">
        <f>E80*F80</f>
        <v>0</v>
      </c>
      <c r="O80" s="172">
        <v>2</v>
      </c>
      <c r="AA80" s="139">
        <v>12</v>
      </c>
      <c r="AB80" s="139">
        <v>0</v>
      </c>
      <c r="AC80" s="139">
        <v>53</v>
      </c>
      <c r="AZ80" s="139">
        <v>2</v>
      </c>
      <c r="BA80" s="139">
        <f>IF(AZ80=1,G80,0)</f>
        <v>0</v>
      </c>
      <c r="BB80" s="139">
        <f>IF(AZ80=2,G80,0)</f>
        <v>0</v>
      </c>
      <c r="BC80" s="139">
        <f>IF(AZ80=3,G80,0)</f>
        <v>0</v>
      </c>
      <c r="BD80" s="139">
        <f>IF(AZ80=4,G80,0)</f>
        <v>0</v>
      </c>
      <c r="BE80" s="139">
        <f>IF(AZ80=5,G80,0)</f>
        <v>0</v>
      </c>
      <c r="CZ80" s="139">
        <v>3E-05</v>
      </c>
    </row>
    <row r="81" spans="1:104" ht="12.75">
      <c r="A81" s="173">
        <v>54</v>
      </c>
      <c r="B81" s="174" t="s">
        <v>205</v>
      </c>
      <c r="C81" s="175" t="s">
        <v>206</v>
      </c>
      <c r="D81" s="176" t="s">
        <v>95</v>
      </c>
      <c r="E81" s="177">
        <v>4.8</v>
      </c>
      <c r="F81" s="177">
        <v>0</v>
      </c>
      <c r="G81" s="178">
        <f>E81*F81</f>
        <v>0</v>
      </c>
      <c r="O81" s="172">
        <v>2</v>
      </c>
      <c r="AA81" s="139">
        <v>12</v>
      </c>
      <c r="AB81" s="139">
        <v>1</v>
      </c>
      <c r="AC81" s="139">
        <v>54</v>
      </c>
      <c r="AZ81" s="139">
        <v>2</v>
      </c>
      <c r="BA81" s="139">
        <f>IF(AZ81=1,G81,0)</f>
        <v>0</v>
      </c>
      <c r="BB81" s="139">
        <f>IF(AZ81=2,G81,0)</f>
        <v>0</v>
      </c>
      <c r="BC81" s="139">
        <f>IF(AZ81=3,G81,0)</f>
        <v>0</v>
      </c>
      <c r="BD81" s="139">
        <f>IF(AZ81=4,G81,0)</f>
        <v>0</v>
      </c>
      <c r="BE81" s="139">
        <f>IF(AZ81=5,G81,0)</f>
        <v>0</v>
      </c>
      <c r="CZ81" s="139">
        <v>0.0033</v>
      </c>
    </row>
    <row r="82" spans="1:104" ht="12.75">
      <c r="A82" s="173">
        <v>55</v>
      </c>
      <c r="B82" s="174" t="s">
        <v>207</v>
      </c>
      <c r="C82" s="175" t="s">
        <v>208</v>
      </c>
      <c r="D82" s="176" t="s">
        <v>82</v>
      </c>
      <c r="E82" s="177">
        <v>1</v>
      </c>
      <c r="F82" s="177">
        <v>0</v>
      </c>
      <c r="G82" s="178">
        <f>E82*F82</f>
        <v>0</v>
      </c>
      <c r="O82" s="172">
        <v>2</v>
      </c>
      <c r="AA82" s="139">
        <v>12</v>
      </c>
      <c r="AB82" s="139">
        <v>0</v>
      </c>
      <c r="AC82" s="139">
        <v>55</v>
      </c>
      <c r="AZ82" s="139">
        <v>2</v>
      </c>
      <c r="BA82" s="139">
        <f>IF(AZ82=1,G82,0)</f>
        <v>0</v>
      </c>
      <c r="BB82" s="139">
        <f>IF(AZ82=2,G82,0)</f>
        <v>0</v>
      </c>
      <c r="BC82" s="139">
        <f>IF(AZ82=3,G82,0)</f>
        <v>0</v>
      </c>
      <c r="BD82" s="139">
        <f>IF(AZ82=4,G82,0)</f>
        <v>0</v>
      </c>
      <c r="BE82" s="139">
        <f>IF(AZ82=5,G82,0)</f>
        <v>0</v>
      </c>
      <c r="CZ82" s="139">
        <v>0.122</v>
      </c>
    </row>
    <row r="83" spans="1:104" ht="12.75">
      <c r="A83" s="173">
        <v>56</v>
      </c>
      <c r="B83" s="174" t="s">
        <v>209</v>
      </c>
      <c r="C83" s="175" t="s">
        <v>210</v>
      </c>
      <c r="D83" s="176" t="s">
        <v>54</v>
      </c>
      <c r="E83" s="177">
        <v>488.28</v>
      </c>
      <c r="F83" s="177">
        <v>0</v>
      </c>
      <c r="G83" s="178">
        <f>E83*F83</f>
        <v>0</v>
      </c>
      <c r="O83" s="172">
        <v>2</v>
      </c>
      <c r="AA83" s="139">
        <v>12</v>
      </c>
      <c r="AB83" s="139">
        <v>0</v>
      </c>
      <c r="AC83" s="139">
        <v>56</v>
      </c>
      <c r="AZ83" s="139">
        <v>2</v>
      </c>
      <c r="BA83" s="139">
        <f>IF(AZ83=1,G83,0)</f>
        <v>0</v>
      </c>
      <c r="BB83" s="139">
        <f>IF(AZ83=2,G83,0)</f>
        <v>0</v>
      </c>
      <c r="BC83" s="139">
        <f>IF(AZ83=3,G83,0)</f>
        <v>0</v>
      </c>
      <c r="BD83" s="139">
        <f>IF(AZ83=4,G83,0)</f>
        <v>0</v>
      </c>
      <c r="BE83" s="139">
        <f>IF(AZ83=5,G83,0)</f>
        <v>0</v>
      </c>
      <c r="CZ83" s="139">
        <v>0</v>
      </c>
    </row>
    <row r="84" spans="1:57" ht="12.75">
      <c r="A84" s="179"/>
      <c r="B84" s="180" t="s">
        <v>67</v>
      </c>
      <c r="C84" s="181" t="str">
        <f>CONCATENATE(B73," ",C73)</f>
        <v>766 Konstrukce truhlářské</v>
      </c>
      <c r="D84" s="179"/>
      <c r="E84" s="182"/>
      <c r="F84" s="182"/>
      <c r="G84" s="183">
        <f>SUM(G73:G83)</f>
        <v>0</v>
      </c>
      <c r="O84" s="172">
        <v>4</v>
      </c>
      <c r="BA84" s="184">
        <f>SUM(BA73:BA83)</f>
        <v>0</v>
      </c>
      <c r="BB84" s="184">
        <f>SUM(BB73:BB83)</f>
        <v>0</v>
      </c>
      <c r="BC84" s="184">
        <f>SUM(BC73:BC83)</f>
        <v>0</v>
      </c>
      <c r="BD84" s="184">
        <f>SUM(BD73:BD83)</f>
        <v>0</v>
      </c>
      <c r="BE84" s="184">
        <f>SUM(BE73:BE83)</f>
        <v>0</v>
      </c>
    </row>
    <row r="85" spans="1:15" ht="12.75">
      <c r="A85" s="165" t="s">
        <v>65</v>
      </c>
      <c r="B85" s="166" t="s">
        <v>211</v>
      </c>
      <c r="C85" s="167" t="s">
        <v>212</v>
      </c>
      <c r="D85" s="168"/>
      <c r="E85" s="169"/>
      <c r="F85" s="169"/>
      <c r="G85" s="170"/>
      <c r="H85" s="171"/>
      <c r="I85" s="171"/>
      <c r="O85" s="172">
        <v>1</v>
      </c>
    </row>
    <row r="86" spans="1:104" ht="12.75">
      <c r="A86" s="173">
        <v>57</v>
      </c>
      <c r="B86" s="174" t="s">
        <v>213</v>
      </c>
      <c r="C86" s="175" t="s">
        <v>214</v>
      </c>
      <c r="D86" s="176" t="s">
        <v>79</v>
      </c>
      <c r="E86" s="177">
        <v>4.23</v>
      </c>
      <c r="F86" s="177">
        <v>0</v>
      </c>
      <c r="G86" s="178">
        <f>E86*F86</f>
        <v>0</v>
      </c>
      <c r="O86" s="172">
        <v>2</v>
      </c>
      <c r="AA86" s="139">
        <v>12</v>
      </c>
      <c r="AB86" s="139">
        <v>0</v>
      </c>
      <c r="AC86" s="139">
        <v>57</v>
      </c>
      <c r="AZ86" s="139">
        <v>2</v>
      </c>
      <c r="BA86" s="139">
        <f>IF(AZ86=1,G86,0)</f>
        <v>0</v>
      </c>
      <c r="BB86" s="139">
        <f>IF(AZ86=2,G86,0)</f>
        <v>0</v>
      </c>
      <c r="BC86" s="139">
        <f>IF(AZ86=3,G86,0)</f>
        <v>0</v>
      </c>
      <c r="BD86" s="139">
        <f>IF(AZ86=4,G86,0)</f>
        <v>0</v>
      </c>
      <c r="BE86" s="139">
        <f>IF(AZ86=5,G86,0)</f>
        <v>0</v>
      </c>
      <c r="CZ86" s="139">
        <v>0</v>
      </c>
    </row>
    <row r="87" spans="1:104" ht="12.75">
      <c r="A87" s="173">
        <v>58</v>
      </c>
      <c r="B87" s="174" t="s">
        <v>215</v>
      </c>
      <c r="C87" s="175" t="s">
        <v>216</v>
      </c>
      <c r="D87" s="176" t="s">
        <v>79</v>
      </c>
      <c r="E87" s="177">
        <v>8.26</v>
      </c>
      <c r="F87" s="177">
        <v>0</v>
      </c>
      <c r="G87" s="178">
        <f>E87*F87</f>
        <v>0</v>
      </c>
      <c r="O87" s="172">
        <v>2</v>
      </c>
      <c r="AA87" s="139">
        <v>12</v>
      </c>
      <c r="AB87" s="139">
        <v>0</v>
      </c>
      <c r="AC87" s="139">
        <v>58</v>
      </c>
      <c r="AZ87" s="139">
        <v>2</v>
      </c>
      <c r="BA87" s="139">
        <f>IF(AZ87=1,G87,0)</f>
        <v>0</v>
      </c>
      <c r="BB87" s="139">
        <f>IF(AZ87=2,G87,0)</f>
        <v>0</v>
      </c>
      <c r="BC87" s="139">
        <f>IF(AZ87=3,G87,0)</f>
        <v>0</v>
      </c>
      <c r="BD87" s="139">
        <f>IF(AZ87=4,G87,0)</f>
        <v>0</v>
      </c>
      <c r="BE87" s="139">
        <f>IF(AZ87=5,G87,0)</f>
        <v>0</v>
      </c>
      <c r="CZ87" s="139">
        <v>0.00455</v>
      </c>
    </row>
    <row r="88" spans="1:104" ht="12.75">
      <c r="A88" s="173">
        <v>59</v>
      </c>
      <c r="B88" s="174" t="s">
        <v>217</v>
      </c>
      <c r="C88" s="175" t="s">
        <v>218</v>
      </c>
      <c r="D88" s="176" t="s">
        <v>79</v>
      </c>
      <c r="E88" s="177">
        <v>9.086</v>
      </c>
      <c r="F88" s="177">
        <v>0</v>
      </c>
      <c r="G88" s="178">
        <f>E88*F88</f>
        <v>0</v>
      </c>
      <c r="O88" s="172">
        <v>2</v>
      </c>
      <c r="AA88" s="139">
        <v>12</v>
      </c>
      <c r="AB88" s="139">
        <v>0</v>
      </c>
      <c r="AC88" s="139">
        <v>59</v>
      </c>
      <c r="AZ88" s="139">
        <v>2</v>
      </c>
      <c r="BA88" s="139">
        <f>IF(AZ88=1,G88,0)</f>
        <v>0</v>
      </c>
      <c r="BB88" s="139">
        <f>IF(AZ88=2,G88,0)</f>
        <v>0</v>
      </c>
      <c r="BC88" s="139">
        <f>IF(AZ88=3,G88,0)</f>
        <v>0</v>
      </c>
      <c r="BD88" s="139">
        <f>IF(AZ88=4,G88,0)</f>
        <v>0</v>
      </c>
      <c r="BE88" s="139">
        <f>IF(AZ88=5,G88,0)</f>
        <v>0</v>
      </c>
      <c r="CZ88" s="139">
        <v>0</v>
      </c>
    </row>
    <row r="89" spans="1:104" ht="12.75">
      <c r="A89" s="173">
        <v>60</v>
      </c>
      <c r="B89" s="174" t="s">
        <v>219</v>
      </c>
      <c r="C89" s="175" t="s">
        <v>220</v>
      </c>
      <c r="D89" s="176" t="s">
        <v>79</v>
      </c>
      <c r="E89" s="177">
        <v>8.26</v>
      </c>
      <c r="F89" s="177">
        <v>0</v>
      </c>
      <c r="G89" s="178">
        <f>E89*F89</f>
        <v>0</v>
      </c>
      <c r="O89" s="172">
        <v>2</v>
      </c>
      <c r="AA89" s="139">
        <v>12</v>
      </c>
      <c r="AB89" s="139">
        <v>0</v>
      </c>
      <c r="AC89" s="139">
        <v>60</v>
      </c>
      <c r="AZ89" s="139">
        <v>2</v>
      </c>
      <c r="BA89" s="139">
        <f>IF(AZ89=1,G89,0)</f>
        <v>0</v>
      </c>
      <c r="BB89" s="139">
        <f>IF(AZ89=2,G89,0)</f>
        <v>0</v>
      </c>
      <c r="BC89" s="139">
        <f>IF(AZ89=3,G89,0)</f>
        <v>0</v>
      </c>
      <c r="BD89" s="139">
        <f>IF(AZ89=4,G89,0)</f>
        <v>0</v>
      </c>
      <c r="BE89" s="139">
        <f>IF(AZ89=5,G89,0)</f>
        <v>0</v>
      </c>
      <c r="CZ89" s="139">
        <v>0.0008</v>
      </c>
    </row>
    <row r="90" spans="1:104" ht="12.75">
      <c r="A90" s="173">
        <v>61</v>
      </c>
      <c r="B90" s="174" t="s">
        <v>221</v>
      </c>
      <c r="C90" s="175" t="s">
        <v>222</v>
      </c>
      <c r="D90" s="176" t="s">
        <v>54</v>
      </c>
      <c r="E90" s="177">
        <v>56.83</v>
      </c>
      <c r="F90" s="177">
        <v>0</v>
      </c>
      <c r="G90" s="178">
        <f>E90*F90</f>
        <v>0</v>
      </c>
      <c r="O90" s="172">
        <v>2</v>
      </c>
      <c r="AA90" s="139">
        <v>12</v>
      </c>
      <c r="AB90" s="139">
        <v>0</v>
      </c>
      <c r="AC90" s="139">
        <v>61</v>
      </c>
      <c r="AZ90" s="139">
        <v>2</v>
      </c>
      <c r="BA90" s="139">
        <f>IF(AZ90=1,G90,0)</f>
        <v>0</v>
      </c>
      <c r="BB90" s="139">
        <f>IF(AZ90=2,G90,0)</f>
        <v>0</v>
      </c>
      <c r="BC90" s="139">
        <f>IF(AZ90=3,G90,0)</f>
        <v>0</v>
      </c>
      <c r="BD90" s="139">
        <f>IF(AZ90=4,G90,0)</f>
        <v>0</v>
      </c>
      <c r="BE90" s="139">
        <f>IF(AZ90=5,G90,0)</f>
        <v>0</v>
      </c>
      <c r="CZ90" s="139">
        <v>0</v>
      </c>
    </row>
    <row r="91" spans="1:57" ht="12.75">
      <c r="A91" s="179"/>
      <c r="B91" s="180" t="s">
        <v>67</v>
      </c>
      <c r="C91" s="181" t="str">
        <f>CONCATENATE(B85," ",C85)</f>
        <v>771 Podlahy z dlaždic a obklady</v>
      </c>
      <c r="D91" s="179"/>
      <c r="E91" s="182"/>
      <c r="F91" s="182"/>
      <c r="G91" s="183">
        <f>SUM(G85:G90)</f>
        <v>0</v>
      </c>
      <c r="O91" s="172">
        <v>4</v>
      </c>
      <c r="BA91" s="184">
        <f>SUM(BA85:BA90)</f>
        <v>0</v>
      </c>
      <c r="BB91" s="184">
        <f>SUM(BB85:BB90)</f>
        <v>0</v>
      </c>
      <c r="BC91" s="184">
        <f>SUM(BC85:BC90)</f>
        <v>0</v>
      </c>
      <c r="BD91" s="184">
        <f>SUM(BD85:BD90)</f>
        <v>0</v>
      </c>
      <c r="BE91" s="184">
        <f>SUM(BE85:BE90)</f>
        <v>0</v>
      </c>
    </row>
    <row r="92" spans="1:15" ht="12.75">
      <c r="A92" s="165" t="s">
        <v>65</v>
      </c>
      <c r="B92" s="166" t="s">
        <v>223</v>
      </c>
      <c r="C92" s="167" t="s">
        <v>224</v>
      </c>
      <c r="D92" s="168"/>
      <c r="E92" s="169"/>
      <c r="F92" s="169"/>
      <c r="G92" s="170"/>
      <c r="H92" s="171"/>
      <c r="I92" s="171"/>
      <c r="O92" s="172">
        <v>1</v>
      </c>
    </row>
    <row r="93" spans="1:104" ht="12.75">
      <c r="A93" s="173">
        <v>62</v>
      </c>
      <c r="B93" s="174" t="s">
        <v>225</v>
      </c>
      <c r="C93" s="175" t="s">
        <v>226</v>
      </c>
      <c r="D93" s="176" t="s">
        <v>79</v>
      </c>
      <c r="E93" s="177">
        <v>32.53</v>
      </c>
      <c r="F93" s="177">
        <v>0</v>
      </c>
      <c r="G93" s="178">
        <f>E93*F93</f>
        <v>0</v>
      </c>
      <c r="O93" s="172">
        <v>2</v>
      </c>
      <c r="AA93" s="139">
        <v>12</v>
      </c>
      <c r="AB93" s="139">
        <v>0</v>
      </c>
      <c r="AC93" s="139">
        <v>62</v>
      </c>
      <c r="AZ93" s="139">
        <v>2</v>
      </c>
      <c r="BA93" s="139">
        <f>IF(AZ93=1,G93,0)</f>
        <v>0</v>
      </c>
      <c r="BB93" s="139">
        <f>IF(AZ93=2,G93,0)</f>
        <v>0</v>
      </c>
      <c r="BC93" s="139">
        <f>IF(AZ93=3,G93,0)</f>
        <v>0</v>
      </c>
      <c r="BD93" s="139">
        <f>IF(AZ93=4,G93,0)</f>
        <v>0</v>
      </c>
      <c r="BE93" s="139">
        <f>IF(AZ93=5,G93,0)</f>
        <v>0</v>
      </c>
      <c r="CZ93" s="139">
        <v>0</v>
      </c>
    </row>
    <row r="94" spans="1:104" ht="12.75">
      <c r="A94" s="173">
        <v>63</v>
      </c>
      <c r="B94" s="174" t="s">
        <v>227</v>
      </c>
      <c r="C94" s="175" t="s">
        <v>228</v>
      </c>
      <c r="D94" s="176" t="s">
        <v>79</v>
      </c>
      <c r="E94" s="177">
        <v>64.11</v>
      </c>
      <c r="F94" s="177">
        <v>0</v>
      </c>
      <c r="G94" s="178">
        <f>E94*F94</f>
        <v>0</v>
      </c>
      <c r="O94" s="172">
        <v>2</v>
      </c>
      <c r="AA94" s="139">
        <v>12</v>
      </c>
      <c r="AB94" s="139">
        <v>0</v>
      </c>
      <c r="AC94" s="139">
        <v>63</v>
      </c>
      <c r="AZ94" s="139">
        <v>2</v>
      </c>
      <c r="BA94" s="139">
        <f>IF(AZ94=1,G94,0)</f>
        <v>0</v>
      </c>
      <c r="BB94" s="139">
        <f>IF(AZ94=2,G94,0)</f>
        <v>0</v>
      </c>
      <c r="BC94" s="139">
        <f>IF(AZ94=3,G94,0)</f>
        <v>0</v>
      </c>
      <c r="BD94" s="139">
        <f>IF(AZ94=4,G94,0)</f>
        <v>0</v>
      </c>
      <c r="BE94" s="139">
        <f>IF(AZ94=5,G94,0)</f>
        <v>0</v>
      </c>
      <c r="CZ94" s="139">
        <v>0</v>
      </c>
    </row>
    <row r="95" spans="1:104" ht="12.75">
      <c r="A95" s="173">
        <v>64</v>
      </c>
      <c r="B95" s="174" t="s">
        <v>229</v>
      </c>
      <c r="C95" s="175" t="s">
        <v>230</v>
      </c>
      <c r="D95" s="176" t="s">
        <v>79</v>
      </c>
      <c r="E95" s="177">
        <v>64.11</v>
      </c>
      <c r="F95" s="177">
        <v>0</v>
      </c>
      <c r="G95" s="178">
        <f>E95*F95</f>
        <v>0</v>
      </c>
      <c r="O95" s="172">
        <v>2</v>
      </c>
      <c r="AA95" s="139">
        <v>12</v>
      </c>
      <c r="AB95" s="139">
        <v>0</v>
      </c>
      <c r="AC95" s="139">
        <v>64</v>
      </c>
      <c r="AZ95" s="139">
        <v>2</v>
      </c>
      <c r="BA95" s="139">
        <f>IF(AZ95=1,G95,0)</f>
        <v>0</v>
      </c>
      <c r="BB95" s="139">
        <f>IF(AZ95=2,G95,0)</f>
        <v>0</v>
      </c>
      <c r="BC95" s="139">
        <f>IF(AZ95=3,G95,0)</f>
        <v>0</v>
      </c>
      <c r="BD95" s="139">
        <f>IF(AZ95=4,G95,0)</f>
        <v>0</v>
      </c>
      <c r="BE95" s="139">
        <f>IF(AZ95=5,G95,0)</f>
        <v>0</v>
      </c>
      <c r="CZ95" s="139">
        <v>0</v>
      </c>
    </row>
    <row r="96" spans="1:104" ht="12.75">
      <c r="A96" s="173">
        <v>65</v>
      </c>
      <c r="B96" s="174" t="s">
        <v>231</v>
      </c>
      <c r="C96" s="175" t="s">
        <v>232</v>
      </c>
      <c r="D96" s="176" t="s">
        <v>79</v>
      </c>
      <c r="E96" s="177">
        <v>64.11</v>
      </c>
      <c r="F96" s="177">
        <v>0</v>
      </c>
      <c r="G96" s="178">
        <f>E96*F96</f>
        <v>0</v>
      </c>
      <c r="O96" s="172">
        <v>2</v>
      </c>
      <c r="AA96" s="139">
        <v>12</v>
      </c>
      <c r="AB96" s="139">
        <v>0</v>
      </c>
      <c r="AC96" s="139">
        <v>65</v>
      </c>
      <c r="AZ96" s="139">
        <v>2</v>
      </c>
      <c r="BA96" s="139">
        <f>IF(AZ96=1,G96,0)</f>
        <v>0</v>
      </c>
      <c r="BB96" s="139">
        <f>IF(AZ96=2,G96,0)</f>
        <v>0</v>
      </c>
      <c r="BC96" s="139">
        <f>IF(AZ96=3,G96,0)</f>
        <v>0</v>
      </c>
      <c r="BD96" s="139">
        <f>IF(AZ96=4,G96,0)</f>
        <v>0</v>
      </c>
      <c r="BE96" s="139">
        <f>IF(AZ96=5,G96,0)</f>
        <v>0</v>
      </c>
      <c r="CZ96" s="139">
        <v>0.00036</v>
      </c>
    </row>
    <row r="97" spans="1:104" ht="12.75">
      <c r="A97" s="173">
        <v>66</v>
      </c>
      <c r="B97" s="174" t="s">
        <v>233</v>
      </c>
      <c r="C97" s="175" t="s">
        <v>234</v>
      </c>
      <c r="D97" s="176" t="s">
        <v>79</v>
      </c>
      <c r="E97" s="177">
        <v>66.0333</v>
      </c>
      <c r="F97" s="177">
        <v>0</v>
      </c>
      <c r="G97" s="178">
        <f>E97*F97</f>
        <v>0</v>
      </c>
      <c r="O97" s="172">
        <v>2</v>
      </c>
      <c r="AA97" s="139">
        <v>12</v>
      </c>
      <c r="AB97" s="139">
        <v>1</v>
      </c>
      <c r="AC97" s="139">
        <v>66</v>
      </c>
      <c r="AZ97" s="139">
        <v>2</v>
      </c>
      <c r="BA97" s="139">
        <f>IF(AZ97=1,G97,0)</f>
        <v>0</v>
      </c>
      <c r="BB97" s="139">
        <f>IF(AZ97=2,G97,0)</f>
        <v>0</v>
      </c>
      <c r="BC97" s="139">
        <f>IF(AZ97=3,G97,0)</f>
        <v>0</v>
      </c>
      <c r="BD97" s="139">
        <f>IF(AZ97=4,G97,0)</f>
        <v>0</v>
      </c>
      <c r="BE97" s="139">
        <f>IF(AZ97=5,G97,0)</f>
        <v>0</v>
      </c>
      <c r="CZ97" s="139">
        <v>0.00245</v>
      </c>
    </row>
    <row r="98" spans="1:104" ht="12.75">
      <c r="A98" s="173">
        <v>67</v>
      </c>
      <c r="B98" s="174" t="s">
        <v>235</v>
      </c>
      <c r="C98" s="175" t="s">
        <v>236</v>
      </c>
      <c r="D98" s="176" t="s">
        <v>95</v>
      </c>
      <c r="E98" s="177">
        <v>60.86</v>
      </c>
      <c r="F98" s="177">
        <v>0</v>
      </c>
      <c r="G98" s="178">
        <f>E98*F98</f>
        <v>0</v>
      </c>
      <c r="O98" s="172">
        <v>2</v>
      </c>
      <c r="AA98" s="139">
        <v>12</v>
      </c>
      <c r="AB98" s="139">
        <v>0</v>
      </c>
      <c r="AC98" s="139">
        <v>67</v>
      </c>
      <c r="AZ98" s="139">
        <v>2</v>
      </c>
      <c r="BA98" s="139">
        <f>IF(AZ98=1,G98,0)</f>
        <v>0</v>
      </c>
      <c r="BB98" s="139">
        <f>IF(AZ98=2,G98,0)</f>
        <v>0</v>
      </c>
      <c r="BC98" s="139">
        <f>IF(AZ98=3,G98,0)</f>
        <v>0</v>
      </c>
      <c r="BD98" s="139">
        <f>IF(AZ98=4,G98,0)</f>
        <v>0</v>
      </c>
      <c r="BE98" s="139">
        <f>IF(AZ98=5,G98,0)</f>
        <v>0</v>
      </c>
      <c r="CZ98" s="139">
        <v>2E-05</v>
      </c>
    </row>
    <row r="99" spans="1:104" ht="12.75">
      <c r="A99" s="173">
        <v>68</v>
      </c>
      <c r="B99" s="174" t="s">
        <v>237</v>
      </c>
      <c r="C99" s="175" t="s">
        <v>238</v>
      </c>
      <c r="D99" s="176" t="s">
        <v>95</v>
      </c>
      <c r="E99" s="177">
        <v>62.6858</v>
      </c>
      <c r="F99" s="177">
        <v>0</v>
      </c>
      <c r="G99" s="178">
        <f>E99*F99</f>
        <v>0</v>
      </c>
      <c r="O99" s="172">
        <v>2</v>
      </c>
      <c r="AA99" s="139">
        <v>12</v>
      </c>
      <c r="AB99" s="139">
        <v>1</v>
      </c>
      <c r="AC99" s="139">
        <v>68</v>
      </c>
      <c r="AZ99" s="139">
        <v>2</v>
      </c>
      <c r="BA99" s="139">
        <f>IF(AZ99=1,G99,0)</f>
        <v>0</v>
      </c>
      <c r="BB99" s="139">
        <f>IF(AZ99=2,G99,0)</f>
        <v>0</v>
      </c>
      <c r="BC99" s="139">
        <f>IF(AZ99=3,G99,0)</f>
        <v>0</v>
      </c>
      <c r="BD99" s="139">
        <f>IF(AZ99=4,G99,0)</f>
        <v>0</v>
      </c>
      <c r="BE99" s="139">
        <f>IF(AZ99=5,G99,0)</f>
        <v>0</v>
      </c>
      <c r="CZ99" s="139">
        <v>0</v>
      </c>
    </row>
    <row r="100" spans="1:104" ht="12.75">
      <c r="A100" s="173">
        <v>69</v>
      </c>
      <c r="B100" s="174" t="s">
        <v>239</v>
      </c>
      <c r="C100" s="175" t="s">
        <v>240</v>
      </c>
      <c r="D100" s="176" t="s">
        <v>95</v>
      </c>
      <c r="E100" s="177">
        <v>5.3</v>
      </c>
      <c r="F100" s="177">
        <v>0</v>
      </c>
      <c r="G100" s="178">
        <f>E100*F100</f>
        <v>0</v>
      </c>
      <c r="O100" s="172">
        <v>2</v>
      </c>
      <c r="AA100" s="139">
        <v>12</v>
      </c>
      <c r="AB100" s="139">
        <v>0</v>
      </c>
      <c r="AC100" s="139">
        <v>69</v>
      </c>
      <c r="AZ100" s="139">
        <v>2</v>
      </c>
      <c r="BA100" s="139">
        <f>IF(AZ100=1,G100,0)</f>
        <v>0</v>
      </c>
      <c r="BB100" s="139">
        <f>IF(AZ100=2,G100,0)</f>
        <v>0</v>
      </c>
      <c r="BC100" s="139">
        <f>IF(AZ100=3,G100,0)</f>
        <v>0</v>
      </c>
      <c r="BD100" s="139">
        <f>IF(AZ100=4,G100,0)</f>
        <v>0</v>
      </c>
      <c r="BE100" s="139">
        <f>IF(AZ100=5,G100,0)</f>
        <v>0</v>
      </c>
      <c r="CZ100" s="139">
        <v>0.00017</v>
      </c>
    </row>
    <row r="101" spans="1:104" ht="12.75">
      <c r="A101" s="173">
        <v>70</v>
      </c>
      <c r="B101" s="174" t="s">
        <v>241</v>
      </c>
      <c r="C101" s="175" t="s">
        <v>242</v>
      </c>
      <c r="D101" s="176" t="s">
        <v>54</v>
      </c>
      <c r="E101" s="177">
        <v>339.68</v>
      </c>
      <c r="F101" s="177">
        <v>0</v>
      </c>
      <c r="G101" s="178">
        <f>E101*F101</f>
        <v>0</v>
      </c>
      <c r="O101" s="172">
        <v>2</v>
      </c>
      <c r="AA101" s="139">
        <v>12</v>
      </c>
      <c r="AB101" s="139">
        <v>0</v>
      </c>
      <c r="AC101" s="139">
        <v>70</v>
      </c>
      <c r="AZ101" s="139">
        <v>2</v>
      </c>
      <c r="BA101" s="139">
        <f>IF(AZ101=1,G101,0)</f>
        <v>0</v>
      </c>
      <c r="BB101" s="139">
        <f>IF(AZ101=2,G101,0)</f>
        <v>0</v>
      </c>
      <c r="BC101" s="139">
        <f>IF(AZ101=3,G101,0)</f>
        <v>0</v>
      </c>
      <c r="BD101" s="139">
        <f>IF(AZ101=4,G101,0)</f>
        <v>0</v>
      </c>
      <c r="BE101" s="139">
        <f>IF(AZ101=5,G101,0)</f>
        <v>0</v>
      </c>
      <c r="CZ101" s="139">
        <v>0</v>
      </c>
    </row>
    <row r="102" spans="1:57" ht="12.75">
      <c r="A102" s="179"/>
      <c r="B102" s="180" t="s">
        <v>67</v>
      </c>
      <c r="C102" s="181" t="str">
        <f>CONCATENATE(B92," ",C92)</f>
        <v>776 Podlahy povlakové</v>
      </c>
      <c r="D102" s="179"/>
      <c r="E102" s="182"/>
      <c r="F102" s="182"/>
      <c r="G102" s="183">
        <f>SUM(G92:G101)</f>
        <v>0</v>
      </c>
      <c r="O102" s="172">
        <v>4</v>
      </c>
      <c r="BA102" s="184">
        <f>SUM(BA92:BA101)</f>
        <v>0</v>
      </c>
      <c r="BB102" s="184">
        <f>SUM(BB92:BB101)</f>
        <v>0</v>
      </c>
      <c r="BC102" s="184">
        <f>SUM(BC92:BC101)</f>
        <v>0</v>
      </c>
      <c r="BD102" s="184">
        <f>SUM(BD92:BD101)</f>
        <v>0</v>
      </c>
      <c r="BE102" s="184">
        <f>SUM(BE92:BE101)</f>
        <v>0</v>
      </c>
    </row>
    <row r="103" spans="1:15" ht="12.75">
      <c r="A103" s="165" t="s">
        <v>65</v>
      </c>
      <c r="B103" s="166" t="s">
        <v>243</v>
      </c>
      <c r="C103" s="167" t="s">
        <v>244</v>
      </c>
      <c r="D103" s="168"/>
      <c r="E103" s="169"/>
      <c r="F103" s="169"/>
      <c r="G103" s="170"/>
      <c r="H103" s="171"/>
      <c r="I103" s="171"/>
      <c r="O103" s="172">
        <v>1</v>
      </c>
    </row>
    <row r="104" spans="1:104" ht="12.75">
      <c r="A104" s="173">
        <v>71</v>
      </c>
      <c r="B104" s="174" t="s">
        <v>245</v>
      </c>
      <c r="C104" s="175" t="s">
        <v>214</v>
      </c>
      <c r="D104" s="176" t="s">
        <v>79</v>
      </c>
      <c r="E104" s="177">
        <v>15.566</v>
      </c>
      <c r="F104" s="177">
        <v>0</v>
      </c>
      <c r="G104" s="178">
        <f>E104*F104</f>
        <v>0</v>
      </c>
      <c r="O104" s="172">
        <v>2</v>
      </c>
      <c r="AA104" s="139">
        <v>12</v>
      </c>
      <c r="AB104" s="139">
        <v>0</v>
      </c>
      <c r="AC104" s="139">
        <v>71</v>
      </c>
      <c r="AZ104" s="139">
        <v>2</v>
      </c>
      <c r="BA104" s="139">
        <f>IF(AZ104=1,G104,0)</f>
        <v>0</v>
      </c>
      <c r="BB104" s="139">
        <f>IF(AZ104=2,G104,0)</f>
        <v>0</v>
      </c>
      <c r="BC104" s="139">
        <f>IF(AZ104=3,G104,0)</f>
        <v>0</v>
      </c>
      <c r="BD104" s="139">
        <f>IF(AZ104=4,G104,0)</f>
        <v>0</v>
      </c>
      <c r="BE104" s="139">
        <f>IF(AZ104=5,G104,0)</f>
        <v>0</v>
      </c>
      <c r="CZ104" s="139">
        <v>0</v>
      </c>
    </row>
    <row r="105" spans="1:104" ht="12.75">
      <c r="A105" s="173">
        <v>72</v>
      </c>
      <c r="B105" s="174" t="s">
        <v>246</v>
      </c>
      <c r="C105" s="175" t="s">
        <v>247</v>
      </c>
      <c r="D105" s="176" t="s">
        <v>79</v>
      </c>
      <c r="E105" s="177">
        <v>30.926</v>
      </c>
      <c r="F105" s="177">
        <v>0</v>
      </c>
      <c r="G105" s="178">
        <f>E105*F105</f>
        <v>0</v>
      </c>
      <c r="O105" s="172">
        <v>2</v>
      </c>
      <c r="AA105" s="139">
        <v>12</v>
      </c>
      <c r="AB105" s="139">
        <v>0</v>
      </c>
      <c r="AC105" s="139">
        <v>72</v>
      </c>
      <c r="AZ105" s="139">
        <v>2</v>
      </c>
      <c r="BA105" s="139">
        <f>IF(AZ105=1,G105,0)</f>
        <v>0</v>
      </c>
      <c r="BB105" s="139">
        <f>IF(AZ105=2,G105,0)</f>
        <v>0</v>
      </c>
      <c r="BC105" s="139">
        <f>IF(AZ105=3,G105,0)</f>
        <v>0</v>
      </c>
      <c r="BD105" s="139">
        <f>IF(AZ105=4,G105,0)</f>
        <v>0</v>
      </c>
      <c r="BE105" s="139">
        <f>IF(AZ105=5,G105,0)</f>
        <v>0</v>
      </c>
      <c r="CZ105" s="139">
        <v>0.00021</v>
      </c>
    </row>
    <row r="106" spans="1:104" ht="12.75">
      <c r="A106" s="173">
        <v>73</v>
      </c>
      <c r="B106" s="174" t="s">
        <v>248</v>
      </c>
      <c r="C106" s="175" t="s">
        <v>249</v>
      </c>
      <c r="D106" s="176" t="s">
        <v>79</v>
      </c>
      <c r="E106" s="177">
        <v>30.926</v>
      </c>
      <c r="F106" s="177">
        <v>0</v>
      </c>
      <c r="G106" s="178">
        <f>E106*F106</f>
        <v>0</v>
      </c>
      <c r="O106" s="172">
        <v>2</v>
      </c>
      <c r="AA106" s="139">
        <v>12</v>
      </c>
      <c r="AB106" s="139">
        <v>0</v>
      </c>
      <c r="AC106" s="139">
        <v>73</v>
      </c>
      <c r="AZ106" s="139">
        <v>2</v>
      </c>
      <c r="BA106" s="139">
        <f>IF(AZ106=1,G106,0)</f>
        <v>0</v>
      </c>
      <c r="BB106" s="139">
        <f>IF(AZ106=2,G106,0)</f>
        <v>0</v>
      </c>
      <c r="BC106" s="139">
        <f>IF(AZ106=3,G106,0)</f>
        <v>0</v>
      </c>
      <c r="BD106" s="139">
        <f>IF(AZ106=4,G106,0)</f>
        <v>0</v>
      </c>
      <c r="BE106" s="139">
        <f>IF(AZ106=5,G106,0)</f>
        <v>0</v>
      </c>
      <c r="CZ106" s="139">
        <v>0.00473</v>
      </c>
    </row>
    <row r="107" spans="1:104" ht="12.75">
      <c r="A107" s="173">
        <v>74</v>
      </c>
      <c r="B107" s="174" t="s">
        <v>250</v>
      </c>
      <c r="C107" s="175" t="s">
        <v>251</v>
      </c>
      <c r="D107" s="176" t="s">
        <v>79</v>
      </c>
      <c r="E107" s="177">
        <v>32.163</v>
      </c>
      <c r="F107" s="177">
        <v>0</v>
      </c>
      <c r="G107" s="178">
        <f>E107*F107</f>
        <v>0</v>
      </c>
      <c r="O107" s="172">
        <v>2</v>
      </c>
      <c r="AA107" s="139">
        <v>12</v>
      </c>
      <c r="AB107" s="139">
        <v>0</v>
      </c>
      <c r="AC107" s="139">
        <v>74</v>
      </c>
      <c r="AZ107" s="139">
        <v>2</v>
      </c>
      <c r="BA107" s="139">
        <f>IF(AZ107=1,G107,0)</f>
        <v>0</v>
      </c>
      <c r="BB107" s="139">
        <f>IF(AZ107=2,G107,0)</f>
        <v>0</v>
      </c>
      <c r="BC107" s="139">
        <f>IF(AZ107=3,G107,0)</f>
        <v>0</v>
      </c>
      <c r="BD107" s="139">
        <f>IF(AZ107=4,G107,0)</f>
        <v>0</v>
      </c>
      <c r="BE107" s="139">
        <f>IF(AZ107=5,G107,0)</f>
        <v>0</v>
      </c>
      <c r="CZ107" s="139">
        <v>0</v>
      </c>
    </row>
    <row r="108" spans="1:104" ht="12.75">
      <c r="A108" s="173">
        <v>75</v>
      </c>
      <c r="B108" s="174" t="s">
        <v>252</v>
      </c>
      <c r="C108" s="175" t="s">
        <v>253</v>
      </c>
      <c r="D108" s="176" t="s">
        <v>79</v>
      </c>
      <c r="E108" s="177">
        <v>15.566</v>
      </c>
      <c r="F108" s="177">
        <v>0</v>
      </c>
      <c r="G108" s="178">
        <f>E108*F108</f>
        <v>0</v>
      </c>
      <c r="O108" s="172">
        <v>2</v>
      </c>
      <c r="AA108" s="139">
        <v>12</v>
      </c>
      <c r="AB108" s="139">
        <v>0</v>
      </c>
      <c r="AC108" s="139">
        <v>75</v>
      </c>
      <c r="AZ108" s="139">
        <v>2</v>
      </c>
      <c r="BA108" s="139">
        <f>IF(AZ108=1,G108,0)</f>
        <v>0</v>
      </c>
      <c r="BB108" s="139">
        <f>IF(AZ108=2,G108,0)</f>
        <v>0</v>
      </c>
      <c r="BC108" s="139">
        <f>IF(AZ108=3,G108,0)</f>
        <v>0</v>
      </c>
      <c r="BD108" s="139">
        <f>IF(AZ108=4,G108,0)</f>
        <v>0</v>
      </c>
      <c r="BE108" s="139">
        <f>IF(AZ108=5,G108,0)</f>
        <v>0</v>
      </c>
      <c r="CZ108" s="139">
        <v>0.00011</v>
      </c>
    </row>
    <row r="109" spans="1:104" ht="22.5">
      <c r="A109" s="173">
        <v>76</v>
      </c>
      <c r="B109" s="174" t="s">
        <v>254</v>
      </c>
      <c r="C109" s="175" t="s">
        <v>255</v>
      </c>
      <c r="D109" s="176" t="s">
        <v>95</v>
      </c>
      <c r="E109" s="177">
        <v>17.17</v>
      </c>
      <c r="F109" s="177">
        <v>0</v>
      </c>
      <c r="G109" s="178">
        <f>E109*F109</f>
        <v>0</v>
      </c>
      <c r="O109" s="172">
        <v>2</v>
      </c>
      <c r="AA109" s="139">
        <v>12</v>
      </c>
      <c r="AB109" s="139">
        <v>0</v>
      </c>
      <c r="AC109" s="139">
        <v>76</v>
      </c>
      <c r="AZ109" s="139">
        <v>2</v>
      </c>
      <c r="BA109" s="139">
        <f>IF(AZ109=1,G109,0)</f>
        <v>0</v>
      </c>
      <c r="BB109" s="139">
        <f>IF(AZ109=2,G109,0)</f>
        <v>0</v>
      </c>
      <c r="BC109" s="139">
        <f>IF(AZ109=3,G109,0)</f>
        <v>0</v>
      </c>
      <c r="BD109" s="139">
        <f>IF(AZ109=4,G109,0)</f>
        <v>0</v>
      </c>
      <c r="BE109" s="139">
        <f>IF(AZ109=5,G109,0)</f>
        <v>0</v>
      </c>
      <c r="CZ109" s="139">
        <v>0</v>
      </c>
    </row>
    <row r="110" spans="1:104" ht="12.75">
      <c r="A110" s="173">
        <v>77</v>
      </c>
      <c r="B110" s="174" t="s">
        <v>256</v>
      </c>
      <c r="C110" s="175" t="s">
        <v>257</v>
      </c>
      <c r="D110" s="176" t="s">
        <v>54</v>
      </c>
      <c r="E110" s="177">
        <v>260.92</v>
      </c>
      <c r="F110" s="177">
        <v>0</v>
      </c>
      <c r="G110" s="178">
        <f>E110*F110</f>
        <v>0</v>
      </c>
      <c r="O110" s="172">
        <v>2</v>
      </c>
      <c r="AA110" s="139">
        <v>12</v>
      </c>
      <c r="AB110" s="139">
        <v>0</v>
      </c>
      <c r="AC110" s="139">
        <v>77</v>
      </c>
      <c r="AZ110" s="139">
        <v>2</v>
      </c>
      <c r="BA110" s="139">
        <f>IF(AZ110=1,G110,0)</f>
        <v>0</v>
      </c>
      <c r="BB110" s="139">
        <f>IF(AZ110=2,G110,0)</f>
        <v>0</v>
      </c>
      <c r="BC110" s="139">
        <f>IF(AZ110=3,G110,0)</f>
        <v>0</v>
      </c>
      <c r="BD110" s="139">
        <f>IF(AZ110=4,G110,0)</f>
        <v>0</v>
      </c>
      <c r="BE110" s="139">
        <f>IF(AZ110=5,G110,0)</f>
        <v>0</v>
      </c>
      <c r="CZ110" s="139">
        <v>0</v>
      </c>
    </row>
    <row r="111" spans="1:57" ht="12.75">
      <c r="A111" s="179"/>
      <c r="B111" s="180" t="s">
        <v>67</v>
      </c>
      <c r="C111" s="181" t="str">
        <f>CONCATENATE(B103," ",C103)</f>
        <v>781 Obklady keramické</v>
      </c>
      <c r="D111" s="179"/>
      <c r="E111" s="182"/>
      <c r="F111" s="182"/>
      <c r="G111" s="183">
        <f>SUM(G103:G110)</f>
        <v>0</v>
      </c>
      <c r="O111" s="172">
        <v>4</v>
      </c>
      <c r="BA111" s="184">
        <f>SUM(BA103:BA110)</f>
        <v>0</v>
      </c>
      <c r="BB111" s="184">
        <f>SUM(BB103:BB110)</f>
        <v>0</v>
      </c>
      <c r="BC111" s="184">
        <f>SUM(BC103:BC110)</f>
        <v>0</v>
      </c>
      <c r="BD111" s="184">
        <f>SUM(BD103:BD110)</f>
        <v>0</v>
      </c>
      <c r="BE111" s="184">
        <f>SUM(BE103:BE110)</f>
        <v>0</v>
      </c>
    </row>
    <row r="112" spans="1:15" ht="12.75">
      <c r="A112" s="165" t="s">
        <v>65</v>
      </c>
      <c r="B112" s="166" t="s">
        <v>258</v>
      </c>
      <c r="C112" s="167" t="s">
        <v>259</v>
      </c>
      <c r="D112" s="168"/>
      <c r="E112" s="169"/>
      <c r="F112" s="169"/>
      <c r="G112" s="170"/>
      <c r="H112" s="171"/>
      <c r="I112" s="171"/>
      <c r="O112" s="172">
        <v>1</v>
      </c>
    </row>
    <row r="113" spans="1:104" ht="12.75">
      <c r="A113" s="173">
        <v>78</v>
      </c>
      <c r="B113" s="174" t="s">
        <v>260</v>
      </c>
      <c r="C113" s="175" t="s">
        <v>261</v>
      </c>
      <c r="D113" s="176" t="s">
        <v>79</v>
      </c>
      <c r="E113" s="177">
        <v>5.718</v>
      </c>
      <c r="F113" s="177">
        <v>0</v>
      </c>
      <c r="G113" s="178">
        <f>E113*F113</f>
        <v>0</v>
      </c>
      <c r="O113" s="172">
        <v>2</v>
      </c>
      <c r="AA113" s="139">
        <v>12</v>
      </c>
      <c r="AB113" s="139">
        <v>0</v>
      </c>
      <c r="AC113" s="139">
        <v>78</v>
      </c>
      <c r="AZ113" s="139">
        <v>2</v>
      </c>
      <c r="BA113" s="139">
        <f>IF(AZ113=1,G113,0)</f>
        <v>0</v>
      </c>
      <c r="BB113" s="139">
        <f>IF(AZ113=2,G113,0)</f>
        <v>0</v>
      </c>
      <c r="BC113" s="139">
        <f>IF(AZ113=3,G113,0)</f>
        <v>0</v>
      </c>
      <c r="BD113" s="139">
        <f>IF(AZ113=4,G113,0)</f>
        <v>0</v>
      </c>
      <c r="BE113" s="139">
        <f>IF(AZ113=5,G113,0)</f>
        <v>0</v>
      </c>
      <c r="CZ113" s="139">
        <v>1E-05</v>
      </c>
    </row>
    <row r="114" spans="1:104" ht="12.75">
      <c r="A114" s="173">
        <v>79</v>
      </c>
      <c r="B114" s="174" t="s">
        <v>262</v>
      </c>
      <c r="C114" s="175" t="s">
        <v>263</v>
      </c>
      <c r="D114" s="176" t="s">
        <v>79</v>
      </c>
      <c r="E114" s="177">
        <v>5.718</v>
      </c>
      <c r="F114" s="177">
        <v>0</v>
      </c>
      <c r="G114" s="178">
        <f>E114*F114</f>
        <v>0</v>
      </c>
      <c r="O114" s="172">
        <v>2</v>
      </c>
      <c r="AA114" s="139">
        <v>12</v>
      </c>
      <c r="AB114" s="139">
        <v>0</v>
      </c>
      <c r="AC114" s="139">
        <v>79</v>
      </c>
      <c r="AZ114" s="139">
        <v>2</v>
      </c>
      <c r="BA114" s="139">
        <f>IF(AZ114=1,G114,0)</f>
        <v>0</v>
      </c>
      <c r="BB114" s="139">
        <f>IF(AZ114=2,G114,0)</f>
        <v>0</v>
      </c>
      <c r="BC114" s="139">
        <f>IF(AZ114=3,G114,0)</f>
        <v>0</v>
      </c>
      <c r="BD114" s="139">
        <f>IF(AZ114=4,G114,0)</f>
        <v>0</v>
      </c>
      <c r="BE114" s="139">
        <f>IF(AZ114=5,G114,0)</f>
        <v>0</v>
      </c>
      <c r="CZ114" s="139">
        <v>0.00024</v>
      </c>
    </row>
    <row r="115" spans="1:57" ht="12.75">
      <c r="A115" s="179"/>
      <c r="B115" s="180" t="s">
        <v>67</v>
      </c>
      <c r="C115" s="181" t="str">
        <f>CONCATENATE(B112," ",C112)</f>
        <v>783 Nátěry</v>
      </c>
      <c r="D115" s="179"/>
      <c r="E115" s="182"/>
      <c r="F115" s="182"/>
      <c r="G115" s="183">
        <f>SUM(G112:G114)</f>
        <v>0</v>
      </c>
      <c r="O115" s="172">
        <v>4</v>
      </c>
      <c r="BA115" s="184">
        <f>SUM(BA112:BA114)</f>
        <v>0</v>
      </c>
      <c r="BB115" s="184">
        <f>SUM(BB112:BB114)</f>
        <v>0</v>
      </c>
      <c r="BC115" s="184">
        <f>SUM(BC112:BC114)</f>
        <v>0</v>
      </c>
      <c r="BD115" s="184">
        <f>SUM(BD112:BD114)</f>
        <v>0</v>
      </c>
      <c r="BE115" s="184">
        <f>SUM(BE112:BE114)</f>
        <v>0</v>
      </c>
    </row>
    <row r="116" spans="1:15" ht="12.75">
      <c r="A116" s="165" t="s">
        <v>65</v>
      </c>
      <c r="B116" s="166" t="s">
        <v>264</v>
      </c>
      <c r="C116" s="167" t="s">
        <v>265</v>
      </c>
      <c r="D116" s="168"/>
      <c r="E116" s="169"/>
      <c r="F116" s="169"/>
      <c r="G116" s="170"/>
      <c r="H116" s="171"/>
      <c r="I116" s="171"/>
      <c r="O116" s="172">
        <v>1</v>
      </c>
    </row>
    <row r="117" spans="1:104" ht="12.75">
      <c r="A117" s="173">
        <v>80</v>
      </c>
      <c r="B117" s="174" t="s">
        <v>266</v>
      </c>
      <c r="C117" s="175" t="s">
        <v>267</v>
      </c>
      <c r="D117" s="176" t="s">
        <v>79</v>
      </c>
      <c r="E117" s="177">
        <v>220.6165</v>
      </c>
      <c r="F117" s="177">
        <v>0</v>
      </c>
      <c r="G117" s="178">
        <f>E117*F117</f>
        <v>0</v>
      </c>
      <c r="O117" s="172">
        <v>2</v>
      </c>
      <c r="AA117" s="139">
        <v>12</v>
      </c>
      <c r="AB117" s="139">
        <v>0</v>
      </c>
      <c r="AC117" s="139">
        <v>80</v>
      </c>
      <c r="AZ117" s="139">
        <v>2</v>
      </c>
      <c r="BA117" s="139">
        <f>IF(AZ117=1,G117,0)</f>
        <v>0</v>
      </c>
      <c r="BB117" s="139">
        <f>IF(AZ117=2,G117,0)</f>
        <v>0</v>
      </c>
      <c r="BC117" s="139">
        <f>IF(AZ117=3,G117,0)</f>
        <v>0</v>
      </c>
      <c r="BD117" s="139">
        <f>IF(AZ117=4,G117,0)</f>
        <v>0</v>
      </c>
      <c r="BE117" s="139">
        <f>IF(AZ117=5,G117,0)</f>
        <v>0</v>
      </c>
      <c r="CZ117" s="139">
        <v>7E-05</v>
      </c>
    </row>
    <row r="118" spans="1:104" ht="12.75">
      <c r="A118" s="173">
        <v>81</v>
      </c>
      <c r="B118" s="174" t="s">
        <v>268</v>
      </c>
      <c r="C118" s="175" t="s">
        <v>269</v>
      </c>
      <c r="D118" s="176" t="s">
        <v>79</v>
      </c>
      <c r="E118" s="177">
        <v>220.6165</v>
      </c>
      <c r="F118" s="177">
        <v>0</v>
      </c>
      <c r="G118" s="178">
        <f>E118*F118</f>
        <v>0</v>
      </c>
      <c r="O118" s="172">
        <v>2</v>
      </c>
      <c r="AA118" s="139">
        <v>12</v>
      </c>
      <c r="AB118" s="139">
        <v>0</v>
      </c>
      <c r="AC118" s="139">
        <v>81</v>
      </c>
      <c r="AZ118" s="139">
        <v>2</v>
      </c>
      <c r="BA118" s="139">
        <f>IF(AZ118=1,G118,0)</f>
        <v>0</v>
      </c>
      <c r="BB118" s="139">
        <f>IF(AZ118=2,G118,0)</f>
        <v>0</v>
      </c>
      <c r="BC118" s="139">
        <f>IF(AZ118=3,G118,0)</f>
        <v>0</v>
      </c>
      <c r="BD118" s="139">
        <f>IF(AZ118=4,G118,0)</f>
        <v>0</v>
      </c>
      <c r="BE118" s="139">
        <f>IF(AZ118=5,G118,0)</f>
        <v>0</v>
      </c>
      <c r="CZ118" s="139">
        <v>0.00015</v>
      </c>
    </row>
    <row r="119" spans="1:57" ht="12.75">
      <c r="A119" s="179"/>
      <c r="B119" s="180" t="s">
        <v>67</v>
      </c>
      <c r="C119" s="181" t="str">
        <f>CONCATENATE(B116," ",C116)</f>
        <v>784 Malby</v>
      </c>
      <c r="D119" s="179"/>
      <c r="E119" s="182"/>
      <c r="F119" s="182"/>
      <c r="G119" s="183">
        <f>SUM(G116:G118)</f>
        <v>0</v>
      </c>
      <c r="O119" s="172">
        <v>4</v>
      </c>
      <c r="BA119" s="184">
        <f>SUM(BA116:BA118)</f>
        <v>0</v>
      </c>
      <c r="BB119" s="184">
        <f>SUM(BB116:BB118)</f>
        <v>0</v>
      </c>
      <c r="BC119" s="184">
        <f>SUM(BC116:BC118)</f>
        <v>0</v>
      </c>
      <c r="BD119" s="184">
        <f>SUM(BD116:BD118)</f>
        <v>0</v>
      </c>
      <c r="BE119" s="184">
        <f>SUM(BE116:BE118)</f>
        <v>0</v>
      </c>
    </row>
    <row r="120" spans="1:15" ht="12.75">
      <c r="A120" s="165" t="s">
        <v>65</v>
      </c>
      <c r="B120" s="166" t="s">
        <v>270</v>
      </c>
      <c r="C120" s="167" t="s">
        <v>271</v>
      </c>
      <c r="D120" s="168"/>
      <c r="E120" s="169"/>
      <c r="F120" s="169"/>
      <c r="G120" s="170"/>
      <c r="H120" s="171"/>
      <c r="I120" s="171"/>
      <c r="O120" s="172">
        <v>1</v>
      </c>
    </row>
    <row r="121" spans="1:104" ht="12.75">
      <c r="A121" s="173">
        <v>82</v>
      </c>
      <c r="B121" s="174" t="s">
        <v>186</v>
      </c>
      <c r="C121" s="175" t="s">
        <v>272</v>
      </c>
      <c r="D121" s="176" t="s">
        <v>188</v>
      </c>
      <c r="E121" s="177">
        <v>1</v>
      </c>
      <c r="F121" s="177">
        <v>0</v>
      </c>
      <c r="G121" s="178">
        <f>E121*F121</f>
        <v>0</v>
      </c>
      <c r="O121" s="172">
        <v>2</v>
      </c>
      <c r="AA121" s="139">
        <v>12</v>
      </c>
      <c r="AB121" s="139">
        <v>0</v>
      </c>
      <c r="AC121" s="139">
        <v>82</v>
      </c>
      <c r="AZ121" s="139">
        <v>4</v>
      </c>
      <c r="BA121" s="139">
        <f>IF(AZ121=1,G121,0)</f>
        <v>0</v>
      </c>
      <c r="BB121" s="139">
        <f>IF(AZ121=2,G121,0)</f>
        <v>0</v>
      </c>
      <c r="BC121" s="139">
        <f>IF(AZ121=3,G121,0)</f>
        <v>0</v>
      </c>
      <c r="BD121" s="139">
        <f>IF(AZ121=4,G121,0)</f>
        <v>0</v>
      </c>
      <c r="BE121" s="139">
        <f>IF(AZ121=5,G121,0)</f>
        <v>0</v>
      </c>
      <c r="CZ121" s="139">
        <v>0</v>
      </c>
    </row>
    <row r="122" spans="1:104" ht="12.75">
      <c r="A122" s="173">
        <v>83</v>
      </c>
      <c r="B122" s="174" t="s">
        <v>273</v>
      </c>
      <c r="C122" s="175" t="s">
        <v>274</v>
      </c>
      <c r="D122" s="176" t="s">
        <v>66</v>
      </c>
      <c r="E122" s="177">
        <v>2</v>
      </c>
      <c r="F122" s="177">
        <v>0</v>
      </c>
      <c r="G122" s="178">
        <f>E122*F122</f>
        <v>0</v>
      </c>
      <c r="O122" s="172">
        <v>2</v>
      </c>
      <c r="AA122" s="139">
        <v>12</v>
      </c>
      <c r="AB122" s="139">
        <v>0</v>
      </c>
      <c r="AC122" s="139">
        <v>83</v>
      </c>
      <c r="AZ122" s="139">
        <v>4</v>
      </c>
      <c r="BA122" s="139">
        <f>IF(AZ122=1,G122,0)</f>
        <v>0</v>
      </c>
      <c r="BB122" s="139">
        <f>IF(AZ122=2,G122,0)</f>
        <v>0</v>
      </c>
      <c r="BC122" s="139">
        <f>IF(AZ122=3,G122,0)</f>
        <v>0</v>
      </c>
      <c r="BD122" s="139">
        <f>IF(AZ122=4,G122,0)</f>
        <v>0</v>
      </c>
      <c r="BE122" s="139">
        <f>IF(AZ122=5,G122,0)</f>
        <v>0</v>
      </c>
      <c r="CZ122" s="139">
        <v>0</v>
      </c>
    </row>
    <row r="123" spans="1:104" ht="12.75">
      <c r="A123" s="173">
        <v>84</v>
      </c>
      <c r="B123" s="174" t="s">
        <v>275</v>
      </c>
      <c r="C123" s="175" t="s">
        <v>276</v>
      </c>
      <c r="D123" s="176" t="s">
        <v>277</v>
      </c>
      <c r="E123" s="177">
        <v>1</v>
      </c>
      <c r="F123" s="177">
        <v>0</v>
      </c>
      <c r="G123" s="178">
        <f>E123*F123</f>
        <v>0</v>
      </c>
      <c r="O123" s="172">
        <v>2</v>
      </c>
      <c r="AA123" s="139">
        <v>12</v>
      </c>
      <c r="AB123" s="139">
        <v>0</v>
      </c>
      <c r="AC123" s="139">
        <v>84</v>
      </c>
      <c r="AZ123" s="139">
        <v>4</v>
      </c>
      <c r="BA123" s="139">
        <f>IF(AZ123=1,G123,0)</f>
        <v>0</v>
      </c>
      <c r="BB123" s="139">
        <f>IF(AZ123=2,G123,0)</f>
        <v>0</v>
      </c>
      <c r="BC123" s="139">
        <f>IF(AZ123=3,G123,0)</f>
        <v>0</v>
      </c>
      <c r="BD123" s="139">
        <f>IF(AZ123=4,G123,0)</f>
        <v>0</v>
      </c>
      <c r="BE123" s="139">
        <f>IF(AZ123=5,G123,0)</f>
        <v>0</v>
      </c>
      <c r="CZ123" s="139">
        <v>0</v>
      </c>
    </row>
    <row r="124" spans="1:57" ht="12.75">
      <c r="A124" s="179"/>
      <c r="B124" s="180" t="s">
        <v>67</v>
      </c>
      <c r="C124" s="181" t="str">
        <f>CONCATENATE(B120," ",C120)</f>
        <v>M21 Elektromontáže</v>
      </c>
      <c r="D124" s="179"/>
      <c r="E124" s="182"/>
      <c r="F124" s="182"/>
      <c r="G124" s="183">
        <f>SUM(G120:G123)</f>
        <v>0</v>
      </c>
      <c r="O124" s="172">
        <v>4</v>
      </c>
      <c r="BA124" s="184">
        <f>SUM(BA120:BA123)</f>
        <v>0</v>
      </c>
      <c r="BB124" s="184">
        <f>SUM(BB120:BB123)</f>
        <v>0</v>
      </c>
      <c r="BC124" s="184">
        <f>SUM(BC120:BC123)</f>
        <v>0</v>
      </c>
      <c r="BD124" s="184">
        <f>SUM(BD120:BD123)</f>
        <v>0</v>
      </c>
      <c r="BE124" s="184">
        <f>SUM(BE120:BE123)</f>
        <v>0</v>
      </c>
    </row>
    <row r="125" spans="1:15" ht="12.75">
      <c r="A125" s="165" t="s">
        <v>65</v>
      </c>
      <c r="B125" s="166" t="s">
        <v>278</v>
      </c>
      <c r="C125" s="167" t="s">
        <v>279</v>
      </c>
      <c r="D125" s="168"/>
      <c r="E125" s="169"/>
      <c r="F125" s="169"/>
      <c r="G125" s="170"/>
      <c r="H125" s="171"/>
      <c r="I125" s="171"/>
      <c r="O125" s="172">
        <v>1</v>
      </c>
    </row>
    <row r="126" spans="1:104" ht="22.5">
      <c r="A126" s="173">
        <v>85</v>
      </c>
      <c r="B126" s="174" t="s">
        <v>280</v>
      </c>
      <c r="C126" s="175" t="s">
        <v>281</v>
      </c>
      <c r="D126" s="176" t="s">
        <v>95</v>
      </c>
      <c r="E126" s="177">
        <v>4.5</v>
      </c>
      <c r="F126" s="177">
        <v>0</v>
      </c>
      <c r="G126" s="178">
        <f>E126*F126</f>
        <v>0</v>
      </c>
      <c r="O126" s="172">
        <v>2</v>
      </c>
      <c r="AA126" s="139">
        <v>12</v>
      </c>
      <c r="AB126" s="139">
        <v>0</v>
      </c>
      <c r="AC126" s="139">
        <v>85</v>
      </c>
      <c r="AZ126" s="139">
        <v>4</v>
      </c>
      <c r="BA126" s="139">
        <f>IF(AZ126=1,G126,0)</f>
        <v>0</v>
      </c>
      <c r="BB126" s="139">
        <f>IF(AZ126=2,G126,0)</f>
        <v>0</v>
      </c>
      <c r="BC126" s="139">
        <f>IF(AZ126=3,G126,0)</f>
        <v>0</v>
      </c>
      <c r="BD126" s="139">
        <f>IF(AZ126=4,G126,0)</f>
        <v>0</v>
      </c>
      <c r="BE126" s="139">
        <f>IF(AZ126=5,G126,0)</f>
        <v>0</v>
      </c>
      <c r="CZ126" s="139">
        <v>0</v>
      </c>
    </row>
    <row r="127" spans="1:104" ht="22.5">
      <c r="A127" s="173">
        <v>86</v>
      </c>
      <c r="B127" s="174" t="s">
        <v>282</v>
      </c>
      <c r="C127" s="175" t="s">
        <v>283</v>
      </c>
      <c r="D127" s="176" t="s">
        <v>82</v>
      </c>
      <c r="E127" s="177">
        <v>4</v>
      </c>
      <c r="F127" s="177">
        <v>0</v>
      </c>
      <c r="G127" s="178">
        <f>E127*F127</f>
        <v>0</v>
      </c>
      <c r="O127" s="172">
        <v>2</v>
      </c>
      <c r="AA127" s="139">
        <v>12</v>
      </c>
      <c r="AB127" s="139">
        <v>0</v>
      </c>
      <c r="AC127" s="139">
        <v>86</v>
      </c>
      <c r="AZ127" s="139">
        <v>4</v>
      </c>
      <c r="BA127" s="139">
        <f>IF(AZ127=1,G127,0)</f>
        <v>0</v>
      </c>
      <c r="BB127" s="139">
        <f>IF(AZ127=2,G127,0)</f>
        <v>0</v>
      </c>
      <c r="BC127" s="139">
        <f>IF(AZ127=3,G127,0)</f>
        <v>0</v>
      </c>
      <c r="BD127" s="139">
        <f>IF(AZ127=4,G127,0)</f>
        <v>0</v>
      </c>
      <c r="BE127" s="139">
        <f>IF(AZ127=5,G127,0)</f>
        <v>0</v>
      </c>
      <c r="CZ127" s="139">
        <v>0</v>
      </c>
    </row>
    <row r="128" spans="1:104" ht="22.5">
      <c r="A128" s="173">
        <v>87</v>
      </c>
      <c r="B128" s="174" t="s">
        <v>284</v>
      </c>
      <c r="C128" s="175" t="s">
        <v>285</v>
      </c>
      <c r="D128" s="176" t="s">
        <v>82</v>
      </c>
      <c r="E128" s="177">
        <v>2</v>
      </c>
      <c r="F128" s="177">
        <v>0</v>
      </c>
      <c r="G128" s="178">
        <f>E128*F128</f>
        <v>0</v>
      </c>
      <c r="O128" s="172">
        <v>2</v>
      </c>
      <c r="AA128" s="139">
        <v>12</v>
      </c>
      <c r="AB128" s="139">
        <v>0</v>
      </c>
      <c r="AC128" s="139">
        <v>87</v>
      </c>
      <c r="AZ128" s="139">
        <v>4</v>
      </c>
      <c r="BA128" s="139">
        <f>IF(AZ128=1,G128,0)</f>
        <v>0</v>
      </c>
      <c r="BB128" s="139">
        <f>IF(AZ128=2,G128,0)</f>
        <v>0</v>
      </c>
      <c r="BC128" s="139">
        <f>IF(AZ128=3,G128,0)</f>
        <v>0</v>
      </c>
      <c r="BD128" s="139">
        <f>IF(AZ128=4,G128,0)</f>
        <v>0</v>
      </c>
      <c r="BE128" s="139">
        <f>IF(AZ128=5,G128,0)</f>
        <v>0</v>
      </c>
      <c r="CZ128" s="139">
        <v>0</v>
      </c>
    </row>
    <row r="129" spans="1:104" ht="22.5">
      <c r="A129" s="173">
        <v>88</v>
      </c>
      <c r="B129" s="174" t="s">
        <v>286</v>
      </c>
      <c r="C129" s="175" t="s">
        <v>287</v>
      </c>
      <c r="D129" s="176" t="s">
        <v>82</v>
      </c>
      <c r="E129" s="177">
        <v>2</v>
      </c>
      <c r="F129" s="177">
        <v>0</v>
      </c>
      <c r="G129" s="178">
        <f>E129*F129</f>
        <v>0</v>
      </c>
      <c r="O129" s="172">
        <v>2</v>
      </c>
      <c r="AA129" s="139">
        <v>12</v>
      </c>
      <c r="AB129" s="139">
        <v>0</v>
      </c>
      <c r="AC129" s="139">
        <v>88</v>
      </c>
      <c r="AZ129" s="139">
        <v>4</v>
      </c>
      <c r="BA129" s="139">
        <f>IF(AZ129=1,G129,0)</f>
        <v>0</v>
      </c>
      <c r="BB129" s="139">
        <f>IF(AZ129=2,G129,0)</f>
        <v>0</v>
      </c>
      <c r="BC129" s="139">
        <f>IF(AZ129=3,G129,0)</f>
        <v>0</v>
      </c>
      <c r="BD129" s="139">
        <f>IF(AZ129=4,G129,0)</f>
        <v>0</v>
      </c>
      <c r="BE129" s="139">
        <f>IF(AZ129=5,G129,0)</f>
        <v>0</v>
      </c>
      <c r="CZ129" s="139">
        <v>0</v>
      </c>
    </row>
    <row r="130" spans="1:104" ht="22.5">
      <c r="A130" s="173">
        <v>89</v>
      </c>
      <c r="B130" s="174" t="s">
        <v>288</v>
      </c>
      <c r="C130" s="175" t="s">
        <v>289</v>
      </c>
      <c r="D130" s="176" t="s">
        <v>82</v>
      </c>
      <c r="E130" s="177">
        <v>1</v>
      </c>
      <c r="F130" s="177">
        <v>0</v>
      </c>
      <c r="G130" s="178">
        <f>E130*F130</f>
        <v>0</v>
      </c>
      <c r="O130" s="172">
        <v>2</v>
      </c>
      <c r="AA130" s="139">
        <v>12</v>
      </c>
      <c r="AB130" s="139">
        <v>0</v>
      </c>
      <c r="AC130" s="139">
        <v>89</v>
      </c>
      <c r="AZ130" s="139">
        <v>4</v>
      </c>
      <c r="BA130" s="139">
        <f>IF(AZ130=1,G130,0)</f>
        <v>0</v>
      </c>
      <c r="BB130" s="139">
        <f>IF(AZ130=2,G130,0)</f>
        <v>0</v>
      </c>
      <c r="BC130" s="139">
        <f>IF(AZ130=3,G130,0)</f>
        <v>0</v>
      </c>
      <c r="BD130" s="139">
        <f>IF(AZ130=4,G130,0)</f>
        <v>0</v>
      </c>
      <c r="BE130" s="139">
        <f>IF(AZ130=5,G130,0)</f>
        <v>0</v>
      </c>
      <c r="CZ130" s="139">
        <v>0</v>
      </c>
    </row>
    <row r="131" spans="1:104" ht="12.75">
      <c r="A131" s="173">
        <v>90</v>
      </c>
      <c r="B131" s="174" t="s">
        <v>290</v>
      </c>
      <c r="C131" s="175" t="s">
        <v>291</v>
      </c>
      <c r="D131" s="176" t="s">
        <v>54</v>
      </c>
      <c r="E131" s="177">
        <v>46.67</v>
      </c>
      <c r="F131" s="177">
        <v>0</v>
      </c>
      <c r="G131" s="178">
        <f>E131*F131</f>
        <v>0</v>
      </c>
      <c r="O131" s="172">
        <v>2</v>
      </c>
      <c r="AA131" s="139">
        <v>12</v>
      </c>
      <c r="AB131" s="139">
        <v>0</v>
      </c>
      <c r="AC131" s="139">
        <v>90</v>
      </c>
      <c r="AZ131" s="139">
        <v>4</v>
      </c>
      <c r="BA131" s="139">
        <f>IF(AZ131=1,G131,0)</f>
        <v>0</v>
      </c>
      <c r="BB131" s="139">
        <f>IF(AZ131=2,G131,0)</f>
        <v>0</v>
      </c>
      <c r="BC131" s="139">
        <f>IF(AZ131=3,G131,0)</f>
        <v>0</v>
      </c>
      <c r="BD131" s="139">
        <f>IF(AZ131=4,G131,0)</f>
        <v>0</v>
      </c>
      <c r="BE131" s="139">
        <f>IF(AZ131=5,G131,0)</f>
        <v>0</v>
      </c>
      <c r="CZ131" s="139">
        <v>0</v>
      </c>
    </row>
    <row r="132" spans="1:57" ht="12.75">
      <c r="A132" s="179"/>
      <c r="B132" s="180" t="s">
        <v>67</v>
      </c>
      <c r="C132" s="181" t="str">
        <f>CONCATENATE(B125," ",C125)</f>
        <v>M24 Montáže vzduchotechnických zař</v>
      </c>
      <c r="D132" s="179"/>
      <c r="E132" s="182"/>
      <c r="F132" s="182"/>
      <c r="G132" s="183">
        <f>SUM(G125:G131)</f>
        <v>0</v>
      </c>
      <c r="O132" s="172">
        <v>4</v>
      </c>
      <c r="BA132" s="184">
        <f>SUM(BA125:BA131)</f>
        <v>0</v>
      </c>
      <c r="BB132" s="184">
        <f>SUM(BB125:BB131)</f>
        <v>0</v>
      </c>
      <c r="BC132" s="184">
        <f>SUM(BC125:BC131)</f>
        <v>0</v>
      </c>
      <c r="BD132" s="184">
        <f>SUM(BD125:BD131)</f>
        <v>0</v>
      </c>
      <c r="BE132" s="184">
        <f>SUM(BE125:BE131)</f>
        <v>0</v>
      </c>
    </row>
    <row r="133" spans="1:7" ht="12.75">
      <c r="A133" s="140"/>
      <c r="B133" s="140"/>
      <c r="C133" s="140"/>
      <c r="D133" s="140"/>
      <c r="E133" s="140"/>
      <c r="F133" s="140"/>
      <c r="G133" s="140"/>
    </row>
    <row r="134" ht="12.75">
      <c r="E134" s="139"/>
    </row>
    <row r="135" ht="12.75">
      <c r="E135" s="139"/>
    </row>
    <row r="136" ht="12.75">
      <c r="E136" s="139"/>
    </row>
    <row r="137" ht="12.75">
      <c r="E137" s="139"/>
    </row>
    <row r="138" ht="12.75">
      <c r="E138" s="139"/>
    </row>
    <row r="139" ht="12.75">
      <c r="E139" s="139"/>
    </row>
    <row r="140" ht="12.75">
      <c r="E140" s="139"/>
    </row>
    <row r="141" ht="12.75">
      <c r="E141" s="139"/>
    </row>
    <row r="142" ht="12.75">
      <c r="E142" s="139"/>
    </row>
    <row r="143" ht="12.75">
      <c r="E143" s="139"/>
    </row>
    <row r="144" ht="12.75">
      <c r="E144" s="139"/>
    </row>
    <row r="145" ht="12.75">
      <c r="E145" s="139"/>
    </row>
    <row r="146" ht="12.75">
      <c r="E146" s="139"/>
    </row>
    <row r="147" ht="12.75">
      <c r="E147" s="139"/>
    </row>
    <row r="148" ht="12.75">
      <c r="E148" s="139"/>
    </row>
    <row r="149" ht="12.75">
      <c r="E149" s="139"/>
    </row>
    <row r="150" ht="12.75">
      <c r="E150" s="139"/>
    </row>
    <row r="151" ht="12.75">
      <c r="E151" s="139"/>
    </row>
    <row r="152" ht="12.75">
      <c r="E152" s="139"/>
    </row>
    <row r="153" ht="12.75">
      <c r="E153" s="139"/>
    </row>
    <row r="154" ht="12.75">
      <c r="E154" s="139"/>
    </row>
    <row r="155" ht="12.75">
      <c r="E155" s="139"/>
    </row>
    <row r="156" spans="1:7" ht="12.75">
      <c r="A156" s="185"/>
      <c r="B156" s="185"/>
      <c r="C156" s="185"/>
      <c r="D156" s="185"/>
      <c r="E156" s="185"/>
      <c r="F156" s="185"/>
      <c r="G156" s="185"/>
    </row>
    <row r="157" spans="1:7" ht="12.75">
      <c r="A157" s="185"/>
      <c r="B157" s="185"/>
      <c r="C157" s="185"/>
      <c r="D157" s="185"/>
      <c r="E157" s="185"/>
      <c r="F157" s="185"/>
      <c r="G157" s="185"/>
    </row>
    <row r="158" spans="1:7" ht="12.75">
      <c r="A158" s="185"/>
      <c r="B158" s="185"/>
      <c r="C158" s="185"/>
      <c r="D158" s="185"/>
      <c r="E158" s="185"/>
      <c r="F158" s="185"/>
      <c r="G158" s="185"/>
    </row>
    <row r="159" spans="1:7" ht="12.75">
      <c r="A159" s="185"/>
      <c r="B159" s="185"/>
      <c r="C159" s="185"/>
      <c r="D159" s="185"/>
      <c r="E159" s="185"/>
      <c r="F159" s="185"/>
      <c r="G159" s="185"/>
    </row>
    <row r="160" ht="12.75">
      <c r="E160" s="139"/>
    </row>
    <row r="161" ht="12.75">
      <c r="E161" s="139"/>
    </row>
    <row r="162" ht="12.75">
      <c r="E162" s="139"/>
    </row>
    <row r="163" ht="12.75">
      <c r="E163" s="139"/>
    </row>
    <row r="164" ht="12.75">
      <c r="E164" s="139"/>
    </row>
    <row r="165" ht="12.75">
      <c r="E165" s="139"/>
    </row>
    <row r="166" ht="12.75">
      <c r="E166" s="139"/>
    </row>
    <row r="167" ht="12.75">
      <c r="E167" s="139"/>
    </row>
    <row r="168" ht="12.75">
      <c r="E168" s="139"/>
    </row>
    <row r="169" ht="12.75">
      <c r="E169" s="139"/>
    </row>
    <row r="170" ht="12.75">
      <c r="E170" s="139"/>
    </row>
    <row r="171" ht="12.75">
      <c r="E171" s="139"/>
    </row>
    <row r="172" ht="12.75">
      <c r="E172" s="139"/>
    </row>
    <row r="173" ht="12.75">
      <c r="E173" s="139"/>
    </row>
    <row r="174" ht="12.75">
      <c r="E174" s="139"/>
    </row>
    <row r="175" ht="12.75">
      <c r="E175" s="139"/>
    </row>
    <row r="176" ht="12.75">
      <c r="E176" s="139"/>
    </row>
    <row r="177" ht="12.75">
      <c r="E177" s="139"/>
    </row>
    <row r="178" ht="12.75">
      <c r="E178" s="139"/>
    </row>
    <row r="179" ht="12.75">
      <c r="E179" s="139"/>
    </row>
    <row r="180" ht="12.75">
      <c r="E180" s="139"/>
    </row>
    <row r="181" ht="12.75">
      <c r="E181" s="139"/>
    </row>
    <row r="182" ht="12.75">
      <c r="E182" s="139"/>
    </row>
    <row r="183" ht="12.75">
      <c r="E183" s="139"/>
    </row>
    <row r="184" ht="12.75">
      <c r="E184" s="139"/>
    </row>
    <row r="185" ht="12.75">
      <c r="E185" s="139"/>
    </row>
    <row r="186" ht="12.75">
      <c r="E186" s="139"/>
    </row>
    <row r="187" ht="12.75">
      <c r="E187" s="139"/>
    </row>
    <row r="188" ht="12.75">
      <c r="E188" s="139"/>
    </row>
    <row r="189" ht="12.75">
      <c r="E189" s="139"/>
    </row>
    <row r="190" ht="12.75">
      <c r="E190" s="139"/>
    </row>
    <row r="191" spans="1:2" ht="12.75">
      <c r="A191" s="186"/>
      <c r="B191" s="186"/>
    </row>
    <row r="192" spans="1:7" ht="12.75">
      <c r="A192" s="185"/>
      <c r="B192" s="185"/>
      <c r="C192" s="188"/>
      <c r="D192" s="188"/>
      <c r="E192" s="189"/>
      <c r="F192" s="188"/>
      <c r="G192" s="190"/>
    </row>
    <row r="193" spans="1:7" ht="12.75">
      <c r="A193" s="191"/>
      <c r="B193" s="191"/>
      <c r="C193" s="185"/>
      <c r="D193" s="185"/>
      <c r="E193" s="192"/>
      <c r="F193" s="185"/>
      <c r="G193" s="185"/>
    </row>
    <row r="194" spans="1:7" ht="12.75">
      <c r="A194" s="185"/>
      <c r="B194" s="185"/>
      <c r="C194" s="185"/>
      <c r="D194" s="185"/>
      <c r="E194" s="192"/>
      <c r="F194" s="185"/>
      <c r="G194" s="185"/>
    </row>
    <row r="195" spans="1:7" ht="12.75">
      <c r="A195" s="185"/>
      <c r="B195" s="185"/>
      <c r="C195" s="185"/>
      <c r="D195" s="185"/>
      <c r="E195" s="192"/>
      <c r="F195" s="185"/>
      <c r="G195" s="185"/>
    </row>
    <row r="196" spans="1:7" ht="12.75">
      <c r="A196" s="185"/>
      <c r="B196" s="185"/>
      <c r="C196" s="185"/>
      <c r="D196" s="185"/>
      <c r="E196" s="192"/>
      <c r="F196" s="185"/>
      <c r="G196" s="185"/>
    </row>
    <row r="197" spans="1:7" ht="12.75">
      <c r="A197" s="185"/>
      <c r="B197" s="185"/>
      <c r="C197" s="185"/>
      <c r="D197" s="185"/>
      <c r="E197" s="192"/>
      <c r="F197" s="185"/>
      <c r="G197" s="185"/>
    </row>
    <row r="198" spans="1:7" ht="12.75">
      <c r="A198" s="185"/>
      <c r="B198" s="185"/>
      <c r="C198" s="185"/>
      <c r="D198" s="185"/>
      <c r="E198" s="192"/>
      <c r="F198" s="185"/>
      <c r="G198" s="185"/>
    </row>
    <row r="199" spans="1:7" ht="12.75">
      <c r="A199" s="185"/>
      <c r="B199" s="185"/>
      <c r="C199" s="185"/>
      <c r="D199" s="185"/>
      <c r="E199" s="192"/>
      <c r="F199" s="185"/>
      <c r="G199" s="185"/>
    </row>
    <row r="200" spans="1:7" ht="12.75">
      <c r="A200" s="185"/>
      <c r="B200" s="185"/>
      <c r="C200" s="185"/>
      <c r="D200" s="185"/>
      <c r="E200" s="192"/>
      <c r="F200" s="185"/>
      <c r="G200" s="185"/>
    </row>
    <row r="201" spans="1:7" ht="12.75">
      <c r="A201" s="185"/>
      <c r="B201" s="185"/>
      <c r="C201" s="185"/>
      <c r="D201" s="185"/>
      <c r="E201" s="192"/>
      <c r="F201" s="185"/>
      <c r="G201" s="185"/>
    </row>
    <row r="202" spans="1:7" ht="12.75">
      <c r="A202" s="185"/>
      <c r="B202" s="185"/>
      <c r="C202" s="185"/>
      <c r="D202" s="185"/>
      <c r="E202" s="192"/>
      <c r="F202" s="185"/>
      <c r="G202" s="185"/>
    </row>
    <row r="203" spans="1:7" ht="12.75">
      <c r="A203" s="185"/>
      <c r="B203" s="185"/>
      <c r="C203" s="185"/>
      <c r="D203" s="185"/>
      <c r="E203" s="192"/>
      <c r="F203" s="185"/>
      <c r="G203" s="185"/>
    </row>
    <row r="204" spans="1:7" ht="12.75">
      <c r="A204" s="185"/>
      <c r="B204" s="185"/>
      <c r="C204" s="185"/>
      <c r="D204" s="185"/>
      <c r="E204" s="192"/>
      <c r="F204" s="185"/>
      <c r="G204" s="185"/>
    </row>
    <row r="205" spans="1:7" ht="12.75">
      <c r="A205" s="185"/>
      <c r="B205" s="185"/>
      <c r="C205" s="185"/>
      <c r="D205" s="185"/>
      <c r="E205" s="192"/>
      <c r="F205" s="185"/>
      <c r="G205" s="18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Švecová</dc:creator>
  <cp:keywords/>
  <dc:description/>
  <cp:lastModifiedBy>Martina Švecová</cp:lastModifiedBy>
  <dcterms:created xsi:type="dcterms:W3CDTF">2014-04-10T07:32:06Z</dcterms:created>
  <dcterms:modified xsi:type="dcterms:W3CDTF">2014-04-10T07:33:04Z</dcterms:modified>
  <cp:category/>
  <cp:version/>
  <cp:contentType/>
  <cp:contentStatus/>
</cp:coreProperties>
</file>