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Users\Petr\Desktop\FINAL\CD_103+104+105\soupis prací\"/>
    </mc:Choice>
  </mc:AlternateContent>
  <bookViews>
    <workbookView xWindow="0" yWindow="0" windowWidth="21570" windowHeight="9615"/>
  </bookViews>
  <sheets>
    <sheet name="Rekapitulace stavby" sheetId="1" r:id="rId1"/>
    <sheet name="SO 103 - Asfaltová plocha..." sheetId="2" r:id="rId2"/>
    <sheet name="SO 104 - Asfaltová plocha..." sheetId="3" r:id="rId3"/>
    <sheet name="Pokyny pro vyplnění" sheetId="4" r:id="rId4"/>
  </sheets>
  <definedNames>
    <definedName name="_xlnm._FilterDatabase" localSheetId="1" hidden="1">'SO 103 - Asfaltová plocha...'!$C$84:$K$140</definedName>
    <definedName name="_xlnm._FilterDatabase" localSheetId="2" hidden="1">'SO 104 - Asfaltová plocha...'!$C$84:$K$132</definedName>
    <definedName name="_xlnm.Print_Titles" localSheetId="0">'Rekapitulace stavby'!$49:$49</definedName>
    <definedName name="_xlnm.Print_Titles" localSheetId="1">'SO 103 - Asfaltová plocha...'!$84:$84</definedName>
    <definedName name="_xlnm.Print_Titles" localSheetId="2">'SO 104 - Asfaltová plocha...'!$84:$84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103 - Asfaltová plocha...'!$C$4:$J$36,'SO 103 - Asfaltová plocha...'!$C$42:$J$66,'SO 103 - Asfaltová plocha...'!$C$72:$K$140</definedName>
    <definedName name="_xlnm.Print_Area" localSheetId="2">'SO 104 - Asfaltová plocha...'!$C$4:$J$36,'SO 104 - Asfaltová plocha...'!$C$42:$J$66,'SO 104 - Asfaltová plocha...'!$C$72:$K$132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31" i="3"/>
  <c r="BH131" i="3"/>
  <c r="BG131" i="3"/>
  <c r="BF131" i="3"/>
  <c r="T131" i="3"/>
  <c r="R131" i="3"/>
  <c r="P131" i="3"/>
  <c r="BK131" i="3"/>
  <c r="J131" i="3"/>
  <c r="BE131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BE126" i="3"/>
  <c r="T126" i="3"/>
  <c r="T125" i="3" s="1"/>
  <c r="R126" i="3"/>
  <c r="R125" i="3" s="1"/>
  <c r="P126" i="3"/>
  <c r="P125" i="3" s="1"/>
  <c r="BK126" i="3"/>
  <c r="BK125" i="3" s="1"/>
  <c r="J125" i="3" s="1"/>
  <c r="J65" i="3" s="1"/>
  <c r="J126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BE121" i="3"/>
  <c r="T121" i="3"/>
  <c r="R121" i="3"/>
  <c r="P121" i="3"/>
  <c r="BK121" i="3"/>
  <c r="J121" i="3"/>
  <c r="BI119" i="3"/>
  <c r="BH119" i="3"/>
  <c r="BG119" i="3"/>
  <c r="BF119" i="3"/>
  <c r="T119" i="3"/>
  <c r="T118" i="3" s="1"/>
  <c r="T117" i="3" s="1"/>
  <c r="R119" i="3"/>
  <c r="R118" i="3" s="1"/>
  <c r="R117" i="3" s="1"/>
  <c r="P119" i="3"/>
  <c r="P118" i="3" s="1"/>
  <c r="P117" i="3" s="1"/>
  <c r="BK119" i="3"/>
  <c r="BK118" i="3" s="1"/>
  <c r="J119" i="3"/>
  <c r="BE119" i="3" s="1"/>
  <c r="BI116" i="3"/>
  <c r="BH116" i="3"/>
  <c r="BG116" i="3"/>
  <c r="BF116" i="3"/>
  <c r="T116" i="3"/>
  <c r="T115" i="3" s="1"/>
  <c r="R116" i="3"/>
  <c r="R115" i="3" s="1"/>
  <c r="P116" i="3"/>
  <c r="P115" i="3" s="1"/>
  <c r="BK116" i="3"/>
  <c r="BK115" i="3" s="1"/>
  <c r="J115" i="3" s="1"/>
  <c r="J62" i="3" s="1"/>
  <c r="J116" i="3"/>
  <c r="BE116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T108" i="3" s="1"/>
  <c r="R109" i="3"/>
  <c r="R108" i="3" s="1"/>
  <c r="P109" i="3"/>
  <c r="P108" i="3" s="1"/>
  <c r="BK109" i="3"/>
  <c r="BK108" i="3" s="1"/>
  <c r="J108" i="3" s="1"/>
  <c r="J61" i="3" s="1"/>
  <c r="J109" i="3"/>
  <c r="BE109" i="3" s="1"/>
  <c r="BI105" i="3"/>
  <c r="BH105" i="3"/>
  <c r="BG105" i="3"/>
  <c r="BF105" i="3"/>
  <c r="BE105" i="3"/>
  <c r="T105" i="3"/>
  <c r="R105" i="3"/>
  <c r="P105" i="3"/>
  <c r="BK105" i="3"/>
  <c r="J105" i="3"/>
  <c r="BI102" i="3"/>
  <c r="BH102" i="3"/>
  <c r="BG102" i="3"/>
  <c r="BF102" i="3"/>
  <c r="T102" i="3"/>
  <c r="T101" i="3" s="1"/>
  <c r="R102" i="3"/>
  <c r="R101" i="3" s="1"/>
  <c r="P102" i="3"/>
  <c r="P101" i="3" s="1"/>
  <c r="BK102" i="3"/>
  <c r="BK101" i="3" s="1"/>
  <c r="J101" i="3" s="1"/>
  <c r="J60" i="3" s="1"/>
  <c r="J102" i="3"/>
  <c r="BE102" i="3" s="1"/>
  <c r="BI98" i="3"/>
  <c r="BH98" i="3"/>
  <c r="BG98" i="3"/>
  <c r="BF98" i="3"/>
  <c r="T98" i="3"/>
  <c r="R98" i="3"/>
  <c r="P98" i="3"/>
  <c r="BK98" i="3"/>
  <c r="J98" i="3"/>
  <c r="BE98" i="3" s="1"/>
  <c r="BI95" i="3"/>
  <c r="BH95" i="3"/>
  <c r="BG95" i="3"/>
  <c r="BF95" i="3"/>
  <c r="BE95" i="3"/>
  <c r="T95" i="3"/>
  <c r="R95" i="3"/>
  <c r="P95" i="3"/>
  <c r="BK95" i="3"/>
  <c r="J95" i="3"/>
  <c r="BI92" i="3"/>
  <c r="BH92" i="3"/>
  <c r="BG92" i="3"/>
  <c r="BF92" i="3"/>
  <c r="T92" i="3"/>
  <c r="T91" i="3" s="1"/>
  <c r="R92" i="3"/>
  <c r="R91" i="3" s="1"/>
  <c r="P92" i="3"/>
  <c r="P91" i="3" s="1"/>
  <c r="BK92" i="3"/>
  <c r="BK91" i="3" s="1"/>
  <c r="J91" i="3" s="1"/>
  <c r="J59" i="3" s="1"/>
  <c r="J92" i="3"/>
  <c r="BE92" i="3" s="1"/>
  <c r="BI88" i="3"/>
  <c r="F34" i="3" s="1"/>
  <c r="BD53" i="1" s="1"/>
  <c r="BH88" i="3"/>
  <c r="F33" i="3" s="1"/>
  <c r="BC53" i="1" s="1"/>
  <c r="BG88" i="3"/>
  <c r="F32" i="3" s="1"/>
  <c r="BB53" i="1" s="1"/>
  <c r="BF88" i="3"/>
  <c r="J31" i="3" s="1"/>
  <c r="AW53" i="1" s="1"/>
  <c r="BE88" i="3"/>
  <c r="T88" i="3"/>
  <c r="T87" i="3" s="1"/>
  <c r="R88" i="3"/>
  <c r="R87" i="3" s="1"/>
  <c r="R86" i="3" s="1"/>
  <c r="R85" i="3" s="1"/>
  <c r="P88" i="3"/>
  <c r="P87" i="3" s="1"/>
  <c r="BK88" i="3"/>
  <c r="BK87" i="3" s="1"/>
  <c r="J88" i="3"/>
  <c r="F79" i="3"/>
  <c r="E77" i="3"/>
  <c r="F49" i="3"/>
  <c r="E47" i="3"/>
  <c r="J21" i="3"/>
  <c r="E21" i="3"/>
  <c r="J81" i="3" s="1"/>
  <c r="J20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AY52" i="1"/>
  <c r="AX52" i="1"/>
  <c r="BI139" i="2"/>
  <c r="BH139" i="2"/>
  <c r="BG139" i="2"/>
  <c r="BF139" i="2"/>
  <c r="BE139" i="2"/>
  <c r="T139" i="2"/>
  <c r="R139" i="2"/>
  <c r="P139" i="2"/>
  <c r="BK139" i="2"/>
  <c r="J139" i="2"/>
  <c r="BI136" i="2"/>
  <c r="BH136" i="2"/>
  <c r="BG136" i="2"/>
  <c r="BF136" i="2"/>
  <c r="BE136" i="2"/>
  <c r="T136" i="2"/>
  <c r="R136" i="2"/>
  <c r="P136" i="2"/>
  <c r="BK136" i="2"/>
  <c r="J136" i="2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BK133" i="2" s="1"/>
  <c r="J133" i="2" s="1"/>
  <c r="J65" i="2" s="1"/>
  <c r="J134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T127" i="2"/>
  <c r="T126" i="2" s="1"/>
  <c r="T125" i="2" s="1"/>
  <c r="R127" i="2"/>
  <c r="R126" i="2" s="1"/>
  <c r="R125" i="2" s="1"/>
  <c r="P127" i="2"/>
  <c r="P126" i="2" s="1"/>
  <c r="BK127" i="2"/>
  <c r="BK126" i="2" s="1"/>
  <c r="J127" i="2"/>
  <c r="BE127" i="2" s="1"/>
  <c r="BI124" i="2"/>
  <c r="BH124" i="2"/>
  <c r="BG124" i="2"/>
  <c r="BF124" i="2"/>
  <c r="T124" i="2"/>
  <c r="T123" i="2" s="1"/>
  <c r="R124" i="2"/>
  <c r="R123" i="2" s="1"/>
  <c r="P124" i="2"/>
  <c r="P123" i="2" s="1"/>
  <c r="BK124" i="2"/>
  <c r="BK123" i="2" s="1"/>
  <c r="J123" i="2" s="1"/>
  <c r="J62" i="2" s="1"/>
  <c r="J124" i="2"/>
  <c r="BE124" i="2" s="1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7" i="2"/>
  <c r="BH117" i="2"/>
  <c r="BG117" i="2"/>
  <c r="BF117" i="2"/>
  <c r="BE117" i="2"/>
  <c r="T117" i="2"/>
  <c r="R117" i="2"/>
  <c r="P117" i="2"/>
  <c r="BK117" i="2"/>
  <c r="J117" i="2"/>
  <c r="BI115" i="2"/>
  <c r="BH115" i="2"/>
  <c r="BG115" i="2"/>
  <c r="BF115" i="2"/>
  <c r="BE115" i="2"/>
  <c r="T115" i="2"/>
  <c r="T114" i="2" s="1"/>
  <c r="R115" i="2"/>
  <c r="R114" i="2" s="1"/>
  <c r="P115" i="2"/>
  <c r="P114" i="2" s="1"/>
  <c r="BK115" i="2"/>
  <c r="BK114" i="2" s="1"/>
  <c r="J114" i="2" s="1"/>
  <c r="J61" i="2" s="1"/>
  <c r="J115" i="2"/>
  <c r="BI111" i="2"/>
  <c r="BH111" i="2"/>
  <c r="BG111" i="2"/>
  <c r="BF111" i="2"/>
  <c r="T111" i="2"/>
  <c r="R111" i="2"/>
  <c r="P111" i="2"/>
  <c r="BK111" i="2"/>
  <c r="J111" i="2"/>
  <c r="BE111" i="2" s="1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T104" i="2" s="1"/>
  <c r="R105" i="2"/>
  <c r="R104" i="2" s="1"/>
  <c r="P105" i="2"/>
  <c r="P104" i="2" s="1"/>
  <c r="BK105" i="2"/>
  <c r="BK104" i="2" s="1"/>
  <c r="J104" i="2" s="1"/>
  <c r="J60" i="2" s="1"/>
  <c r="J105" i="2"/>
  <c r="BE105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R98" i="2"/>
  <c r="P98" i="2"/>
  <c r="BK98" i="2"/>
  <c r="J98" i="2"/>
  <c r="BI95" i="2"/>
  <c r="BH95" i="2"/>
  <c r="BG95" i="2"/>
  <c r="BF95" i="2"/>
  <c r="BE95" i="2"/>
  <c r="T95" i="2"/>
  <c r="R95" i="2"/>
  <c r="P95" i="2"/>
  <c r="BK95" i="2"/>
  <c r="J95" i="2"/>
  <c r="BI92" i="2"/>
  <c r="BH92" i="2"/>
  <c r="BG92" i="2"/>
  <c r="BF92" i="2"/>
  <c r="BE92" i="2"/>
  <c r="T92" i="2"/>
  <c r="T91" i="2" s="1"/>
  <c r="R92" i="2"/>
  <c r="R91" i="2" s="1"/>
  <c r="P92" i="2"/>
  <c r="P91" i="2" s="1"/>
  <c r="BK92" i="2"/>
  <c r="BK91" i="2" s="1"/>
  <c r="J91" i="2" s="1"/>
  <c r="J59" i="2" s="1"/>
  <c r="J92" i="2"/>
  <c r="BI88" i="2"/>
  <c r="F34" i="2" s="1"/>
  <c r="BD52" i="1" s="1"/>
  <c r="BD51" i="1" s="1"/>
  <c r="W30" i="1" s="1"/>
  <c r="BH88" i="2"/>
  <c r="F33" i="2" s="1"/>
  <c r="BC52" i="1" s="1"/>
  <c r="BC51" i="1" s="1"/>
  <c r="BG88" i="2"/>
  <c r="F32" i="2" s="1"/>
  <c r="BB52" i="1" s="1"/>
  <c r="BB51" i="1" s="1"/>
  <c r="BF88" i="2"/>
  <c r="F31" i="2" s="1"/>
  <c r="BA52" i="1" s="1"/>
  <c r="T88" i="2"/>
  <c r="T87" i="2" s="1"/>
  <c r="R88" i="2"/>
  <c r="R87" i="2" s="1"/>
  <c r="R86" i="2" s="1"/>
  <c r="R85" i="2" s="1"/>
  <c r="P88" i="2"/>
  <c r="P87" i="2" s="1"/>
  <c r="P86" i="2" s="1"/>
  <c r="BK88" i="2"/>
  <c r="BK87" i="2" s="1"/>
  <c r="J88" i="2"/>
  <c r="BE88" i="2" s="1"/>
  <c r="F79" i="2"/>
  <c r="E77" i="2"/>
  <c r="F51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81" i="2" s="1"/>
  <c r="J14" i="2"/>
  <c r="J12" i="2"/>
  <c r="J49" i="2" s="1"/>
  <c r="E7" i="2"/>
  <c r="E75" i="2" s="1"/>
  <c r="AS51" i="1"/>
  <c r="L47" i="1"/>
  <c r="AM46" i="1"/>
  <c r="L46" i="1"/>
  <c r="AM44" i="1"/>
  <c r="L44" i="1"/>
  <c r="L42" i="1"/>
  <c r="L41" i="1"/>
  <c r="W28" i="1" l="1"/>
  <c r="AX51" i="1"/>
  <c r="J126" i="2"/>
  <c r="J64" i="2" s="1"/>
  <c r="BK125" i="2"/>
  <c r="J125" i="2" s="1"/>
  <c r="J63" i="2" s="1"/>
  <c r="W29" i="1"/>
  <c r="AY51" i="1"/>
  <c r="P125" i="2"/>
  <c r="T86" i="3"/>
  <c r="T85" i="3" s="1"/>
  <c r="P85" i="2"/>
  <c r="AU52" i="1" s="1"/>
  <c r="J30" i="2"/>
  <c r="AV52" i="1" s="1"/>
  <c r="F30" i="2"/>
  <c r="AZ52" i="1" s="1"/>
  <c r="T86" i="2"/>
  <c r="T85" i="2" s="1"/>
  <c r="BK86" i="3"/>
  <c r="J87" i="3"/>
  <c r="J58" i="3" s="1"/>
  <c r="J30" i="3"/>
  <c r="AV53" i="1" s="1"/>
  <c r="AT53" i="1" s="1"/>
  <c r="BK86" i="2"/>
  <c r="J87" i="2"/>
  <c r="J58" i="2" s="1"/>
  <c r="P86" i="3"/>
  <c r="P85" i="3" s="1"/>
  <c r="AU53" i="1" s="1"/>
  <c r="J118" i="3"/>
  <c r="J64" i="3" s="1"/>
  <c r="BK117" i="3"/>
  <c r="J117" i="3" s="1"/>
  <c r="J63" i="3" s="1"/>
  <c r="E45" i="2"/>
  <c r="J81" i="2"/>
  <c r="J31" i="2"/>
  <c r="AW52" i="1" s="1"/>
  <c r="J51" i="3"/>
  <c r="F82" i="3"/>
  <c r="F31" i="3"/>
  <c r="BA53" i="1" s="1"/>
  <c r="BA51" i="1" s="1"/>
  <c r="F82" i="2"/>
  <c r="J79" i="3"/>
  <c r="J79" i="2"/>
  <c r="E75" i="3"/>
  <c r="F81" i="3"/>
  <c r="F30" i="3"/>
  <c r="AZ53" i="1" s="1"/>
  <c r="W27" i="1" l="1"/>
  <c r="AW51" i="1"/>
  <c r="AK27" i="1" s="1"/>
  <c r="AZ51" i="1"/>
  <c r="J86" i="2"/>
  <c r="J57" i="2" s="1"/>
  <c r="BK85" i="2"/>
  <c r="J85" i="2" s="1"/>
  <c r="AT52" i="1"/>
  <c r="BK85" i="3"/>
  <c r="J85" i="3" s="1"/>
  <c r="J86" i="3"/>
  <c r="J57" i="3" s="1"/>
  <c r="AU51" i="1"/>
  <c r="J56" i="3" l="1"/>
  <c r="J27" i="3"/>
  <c r="AV51" i="1"/>
  <c r="W26" i="1"/>
  <c r="J56" i="2"/>
  <c r="J27" i="2"/>
  <c r="AK26" i="1" l="1"/>
  <c r="AT51" i="1"/>
  <c r="J36" i="2"/>
  <c r="AG52" i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<sst xmlns="http://schemas.openxmlformats.org/spreadsheetml/2006/main" count="1942" uniqueCount="444">
  <si>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</si>
  <si>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</si>
  <si>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</si>
  <si>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</si>
  <si>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</si>
  <si>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</si>
  <si>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</si>
  <si>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{8b132f1d-a3ca-4b8f-a271-44f50a8a5dcd}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</si>
  <si>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</si>
  <si>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</si>
  <si>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</si>
  <si>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</si>
  <si>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</si>
  <si>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</si>
  <si>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</si>
  <si>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</si>
  <si>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Kr/2017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</si>
  <si>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</si>
  <si>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</si>
  <si>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asfaltových ploch v lokalitě ul. Budovatelů, Krnov</t>
  </si>
  <si>
    <t>KSO:</t>
  </si>
  <si>
    <t/>
  </si>
  <si>
    <t>CC-CZ:</t>
  </si>
  <si>
    <t>Místo:</t>
  </si>
  <si>
    <t xml:space="preserve"> </t>
  </si>
  <si>
    <t>Datum:</t>
  </si>
  <si>
    <t>9. 4. 2018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</si>
  <si>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</si>
  <si>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</si>
  <si>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</si>
  <si>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</si>
  <si>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</si>
  <si>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</si>
  <si>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</si>
  <si>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</si>
  <si>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</si>
  <si>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</si>
  <si>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</si>
  <si>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</si>
  <si>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</si>
  <si>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</si>
  <si>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</si>
  <si>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</si>
  <si>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</si>
  <si>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</si>
  <si>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</si>
  <si>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</si>
  <si>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</si>
  <si>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</si>
  <si>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</si>
  <si>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</si>
  <si>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</si>
  <si>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</si>
  <si>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</si>
  <si>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</si>
  <si>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</si>
  <si>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</si>
  <si>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</si>
  <si>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</si>
  <si>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</si>
  <si>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</si>
  <si>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</si>
  <si>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</si>
  <si>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</si>
  <si>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</si>
  <si>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</si>
  <si>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</si>
  <si>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</si>
  <si>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</si>
  <si>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</si>
  <si>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</si>
  <si>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</si>
  <si>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</si>
  <si>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</si>
  <si>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103</t>
  </si>
  <si>
    <t>Asfaltová plocha č.5</t>
  </si>
  <si>
    <t>STA</t>
  </si>
  <si>
    <t>1</t>
  </si>
  <si>
    <t>{aa45f5db-b093-43bb-8371-aba19a13ed4f}</t>
  </si>
  <si>
    <t>2</t>
  </si>
  <si>
    <t>SO 104</t>
  </si>
  <si>
    <t>Asfaltová plocha č.2</t>
  </si>
  <si>
    <t>{38f4fcf9-07df-44ce-96b3-1de6e9ad7221}</t>
  </si>
  <si>
    <t>1) Krycí list soupisu</t>
  </si>
  <si>
    <t>2) Rekapitulace</t>
  </si>
  <si>
    <t>3) Soupis prací</t>
  </si>
  <si>
    <t>Zpět na list:</t>
  </si>
  <si>
    <t>Rekapitulace stavby</t>
  </si>
  <si>
    <t>Odstr_krytu</t>
  </si>
  <si>
    <t>288</t>
  </si>
  <si>
    <t>bour_pískoviště</t>
  </si>
  <si>
    <t>4,32</t>
  </si>
  <si>
    <t>KRYCÍ LIST SOUPISU</t>
  </si>
  <si>
    <t>Odvoz_suti</t>
  </si>
  <si>
    <t>38,592</t>
  </si>
  <si>
    <t>Objekt:</t>
  </si>
  <si>
    <t>SO 103 - Asfaltová plocha č.5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</si>
  <si>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</si>
  <si>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</si>
  <si>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</si>
  <si>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</si>
  <si>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</si>
  <si>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</si>
  <si>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</si>
  <si>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</si>
  <si>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</si>
  <si>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</si>
  <si>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</si>
  <si>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</si>
  <si>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VRN1.1 - Zařízení staveniště</t>
  </si>
  <si>
    <t xml:space="preserve">    VRN1.3 - Různé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</si>
  <si>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</si>
  <si>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</si>
  <si>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</si>
  <si>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</si>
  <si>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</si>
  <si>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</si>
  <si>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</si>
  <si>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</si>
  <si>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</si>
  <si>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</si>
  <si>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</si>
  <si>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</si>
  <si>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</si>
  <si>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</si>
  <si>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</si>
  <si>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</si>
  <si>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</si>
  <si>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</si>
  <si>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</si>
  <si>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</si>
  <si>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</si>
  <si>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m2</t>
  </si>
  <si>
    <t>CS ÚRS 2017 01</t>
  </si>
  <si>
    <t>4</t>
  </si>
  <si>
    <t>378320629</t>
  </si>
  <si>
    <t>VV</t>
  </si>
  <si>
    <t>"Odstranění stávajíícho asfalt. krytu"</t>
  </si>
  <si>
    <t>5</t>
  </si>
  <si>
    <t>Komunikace pozemní</t>
  </si>
  <si>
    <t>564871111</t>
  </si>
  <si>
    <t>Podklad ze štěrkodrti ŠD s rozprostřením a zhutněním, po zhutnění tl. 250 mm</t>
  </si>
  <si>
    <t>2026374880</t>
  </si>
  <si>
    <t>"Dorovnání konstrukce hřiště po vybourání pískoviště"</t>
  </si>
  <si>
    <t>3,6*3,6*2</t>
  </si>
  <si>
    <t>3</t>
  </si>
  <si>
    <t>572531121</t>
  </si>
  <si>
    <t>Vyspravení trhlin dosavadního krytu asfaltovou sanační hmotou ošetření trhlin šířky do 20 mm</t>
  </si>
  <si>
    <t>m</t>
  </si>
  <si>
    <t>-1585444397</t>
  </si>
  <si>
    <t>"oprava trhlin po očištění podkladu"</t>
  </si>
  <si>
    <t>85</t>
  </si>
  <si>
    <t>573231111</t>
  </si>
  <si>
    <t>Postřik spojovací PS bez posypu kamenivem ze silniční emulze, v množství 0,70 kg/m2</t>
  </si>
  <si>
    <t>-913019402</t>
  </si>
  <si>
    <t>"Spojovací postřik"</t>
  </si>
  <si>
    <t>577143121</t>
  </si>
  <si>
    <t>Asfaltový beton vrstva obrusná ACO 8 (ABJ) s rozprostřením a se zhutněním z nemodifikovaného asfaltu v pruhu šířky přes 3 m, po zhutnění tl. 50 mm</t>
  </si>
  <si>
    <t>202512360</t>
  </si>
  <si>
    <t>"konstrukce hřiště"</t>
  </si>
  <si>
    <t>9</t>
  </si>
  <si>
    <t>Ostatní konstrukce a práce, bourání</t>
  </si>
  <si>
    <t>6</t>
  </si>
  <si>
    <t>919735111</t>
  </si>
  <si>
    <t>Řezání stávajícího živičného krytu nebo podkladu hloubky do 50 mm</t>
  </si>
  <si>
    <t>-8544635</t>
  </si>
  <si>
    <t>"kryt hřiště ACo 8 tl. 50 mm"</t>
  </si>
  <si>
    <t>2*16+2*18</t>
  </si>
  <si>
    <t>7</t>
  </si>
  <si>
    <t>938908411</t>
  </si>
  <si>
    <t>Čištění vozovek splachováním vodou povrchu podkladu nebo krytu živičného, betonového nebo dlážděného</t>
  </si>
  <si>
    <t>-1748407117</t>
  </si>
  <si>
    <t>"očištění podkladu z betonbu po odstarnění krytu"</t>
  </si>
  <si>
    <t>8</t>
  </si>
  <si>
    <t>962052211</t>
  </si>
  <si>
    <t>Bourání zdiva železobetonového nadzákladového, objemu přes 1 m3</t>
  </si>
  <si>
    <t>m3</t>
  </si>
  <si>
    <t>820721688</t>
  </si>
  <si>
    <t>"bourání stav. pískoviště"</t>
  </si>
  <si>
    <t>(4*3,6*0,3)*1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</si>
  <si>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</si>
  <si>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</si>
  <si>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</si>
  <si>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</si>
  <si>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t</t>
  </si>
  <si>
    <t>1312389500</t>
  </si>
  <si>
    <t>Odstr_krytu*0,098+bour_pískoviště*2,4</t>
  </si>
  <si>
    <t>10</t>
  </si>
  <si>
    <t>997221559</t>
  </si>
  <si>
    <t>Vodorovná doprava suti bez naložení, ale se složením a s hrubým urovnáním Příplatek k ceně za každý další i započatý 1 km přes 1 km</t>
  </si>
  <si>
    <t>534980362</t>
  </si>
  <si>
    <t>Odvoz_suti*4</t>
  </si>
  <si>
    <t>11</t>
  </si>
  <si>
    <t>997221825</t>
  </si>
  <si>
    <t>Poplatek za uložení stavebního odpadu na skládce (skládkovné) železobetonového</t>
  </si>
  <si>
    <t>725010221</t>
  </si>
  <si>
    <t>bour_pískoviště*2,4</t>
  </si>
  <si>
    <t>12</t>
  </si>
  <si>
    <t>997221845</t>
  </si>
  <si>
    <t>Poplatek za uložení stavebního odpadu na skládce (skládkovné) z asfaltových povrchů</t>
  </si>
  <si>
    <t>-476051532</t>
  </si>
  <si>
    <t>Odstr_krytu*0,098</t>
  </si>
  <si>
    <t>998</t>
  </si>
  <si>
    <t>Přesun hmot</t>
  </si>
  <si>
    <t>13</t>
  </si>
  <si>
    <t>998225111</t>
  </si>
  <si>
    <t>Přesun hmot pro komunikace s krytem z kameniva, monolitickým betonovým nebo živičným dopravní vzdálenost do 200 m jakékoliv délky objektu</t>
  </si>
  <si>
    <t>-452642760</t>
  </si>
  <si>
    <t>VRN</t>
  </si>
  <si>
    <t>Vedlejší rozpočtové náklady</t>
  </si>
  <si>
    <t>VRN1.1</t>
  </si>
  <si>
    <t>Zařízení staveniště</t>
  </si>
  <si>
    <t>14</t>
  </si>
  <si>
    <t>VRN1.1.1.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</si>
  <si>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</t>
  </si>
  <si>
    <t>soubor</t>
  </si>
  <si>
    <t>1024</t>
  </si>
  <si>
    <t>-363082140</t>
  </si>
  <si>
    <t>VRN1.1.2.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</si>
  <si>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</t>
  </si>
  <si>
    <t>-379880471</t>
  </si>
  <si>
    <t>16</t>
  </si>
  <si>
    <t>VRN1.1.3.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</si>
  <si>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</si>
  <si>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-491170977</t>
  </si>
  <si>
    <t>VRN1.3</t>
  </si>
  <si>
    <t>Různé</t>
  </si>
  <si>
    <t>17</t>
  </si>
  <si>
    <t>VRN1.3.2.</t>
  </si>
  <si>
    <t>Průzkumné, geodetické a projektové,  práce po výstavbě,zaměření skutečného provedení stavby, vyhotovení dokumentace skutečného provedení stavby (3x tištěné + 1 x ele. na CD).</t>
  </si>
  <si>
    <t>komplt</t>
  </si>
  <si>
    <t>-286626875</t>
  </si>
  <si>
    <t>18</t>
  </si>
  <si>
    <t>VRN1.3.4.</t>
  </si>
  <si>
    <t>Hlavní tituly průvodních činností a nákladů inženýrská činnost zkoušky a ostatní měření</t>
  </si>
  <si>
    <t>-1274248692</t>
  </si>
  <si>
    <t>"Průběžná fotodokumenatce hlavních činností anákladů (po dnech)"</t>
  </si>
  <si>
    <t>19</t>
  </si>
  <si>
    <t>VRN1.3.5.</t>
  </si>
  <si>
    <t>Náklady na vytyčení inženýrských sítí na staveništi jejich správci, s případným provedením průzkumných sond.</t>
  </si>
  <si>
    <t>-1482537645</t>
  </si>
  <si>
    <t>220</t>
  </si>
  <si>
    <t>21,56</t>
  </si>
  <si>
    <t>SO 104 - Asfaltová plocha č.2</t>
  </si>
  <si>
    <t>-143621404</t>
  </si>
  <si>
    <t>-1188744392</t>
  </si>
  <si>
    <t>44</t>
  </si>
  <si>
    <t>-821251065</t>
  </si>
  <si>
    <t>1942754656</t>
  </si>
  <si>
    <t>-614149770</t>
  </si>
  <si>
    <t>-141204742</t>
  </si>
  <si>
    <t>1867492208</t>
  </si>
  <si>
    <t>-396274983</t>
  </si>
  <si>
    <t>-712507188</t>
  </si>
  <si>
    <t>-764655135</t>
  </si>
  <si>
    <t>697949300</t>
  </si>
  <si>
    <t>-424074963</t>
  </si>
  <si>
    <t>1211002179</t>
  </si>
  <si>
    <t>1855354435</t>
  </si>
  <si>
    <t>-1220526875</t>
  </si>
  <si>
    <t>-346667684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</si>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</sst>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4" t="s">
        <v>16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27"/>
      <c r="AQ5" s="29"/>
      <c r="BE5" s="312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6" t="s">
        <v>19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27"/>
      <c r="AQ6" s="29"/>
      <c r="BE6" s="313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3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3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3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3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13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3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13"/>
      <c r="BS13" s="22" t="s">
        <v>8</v>
      </c>
    </row>
    <row r="14" spans="1:74">
      <c r="B14" s="26"/>
      <c r="C14" s="27"/>
      <c r="D14" s="27"/>
      <c r="E14" s="317" t="s">
        <v>31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13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3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3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13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3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3"/>
      <c r="BS19" s="22" t="s">
        <v>8</v>
      </c>
    </row>
    <row r="20" spans="2:71" ht="22.5" customHeight="1">
      <c r="B20" s="26"/>
      <c r="C20" s="27"/>
      <c r="D20" s="27"/>
      <c r="E20" s="319" t="s">
        <v>21</v>
      </c>
      <c r="F20" s="319"/>
      <c r="G20" s="319"/>
      <c r="H20" s="319"/>
      <c r="I20" s="319"/>
      <c r="J20" s="319"/>
      <c r="K20" s="319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  <c r="AL20" s="319"/>
      <c r="AM20" s="319"/>
      <c r="AN20" s="319"/>
      <c r="AO20" s="27"/>
      <c r="AP20" s="27"/>
      <c r="AQ20" s="29"/>
      <c r="BE20" s="313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3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3"/>
    </row>
    <row r="23" spans="2:71" s="1" customFormat="1" ht="25.9" customHeight="1">
      <c r="B23" s="39"/>
      <c r="C23" s="40"/>
      <c r="D23" s="41" t="s">
        <v>35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0">
        <f>ROUND(AG51,2)</f>
        <v>0</v>
      </c>
      <c r="AL23" s="321"/>
      <c r="AM23" s="321"/>
      <c r="AN23" s="321"/>
      <c r="AO23" s="321"/>
      <c r="AP23" s="40"/>
      <c r="AQ23" s="43"/>
      <c r="BE23" s="31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3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2" t="s">
        <v>36</v>
      </c>
      <c r="M25" s="322"/>
      <c r="N25" s="322"/>
      <c r="O25" s="322"/>
      <c r="P25" s="40"/>
      <c r="Q25" s="40"/>
      <c r="R25" s="40"/>
      <c r="S25" s="40"/>
      <c r="T25" s="40"/>
      <c r="U25" s="40"/>
      <c r="V25" s="40"/>
      <c r="W25" s="322" t="s">
        <v>37</v>
      </c>
      <c r="X25" s="322"/>
      <c r="Y25" s="322"/>
      <c r="Z25" s="322"/>
      <c r="AA25" s="322"/>
      <c r="AB25" s="322"/>
      <c r="AC25" s="322"/>
      <c r="AD25" s="322"/>
      <c r="AE25" s="322"/>
      <c r="AF25" s="40"/>
      <c r="AG25" s="40"/>
      <c r="AH25" s="40"/>
      <c r="AI25" s="40"/>
      <c r="AJ25" s="40"/>
      <c r="AK25" s="322" t="s">
        <v>38</v>
      </c>
      <c r="AL25" s="322"/>
      <c r="AM25" s="322"/>
      <c r="AN25" s="322"/>
      <c r="AO25" s="322"/>
      <c r="AP25" s="40"/>
      <c r="AQ25" s="43"/>
      <c r="BE25" s="313"/>
    </row>
    <row r="26" spans="2:71" s="2" customFormat="1" ht="14.45" customHeight="1">
      <c r="B26" s="45"/>
      <c r="C26" s="46"/>
      <c r="D26" s="47" t="s">
        <v>39</v>
      </c>
      <c r="E26" s="46"/>
      <c r="F26" s="47" t="s">
        <v>40</v>
      </c>
      <c r="G26" s="46"/>
      <c r="H26" s="46"/>
      <c r="I26" s="46"/>
      <c r="J26" s="46"/>
      <c r="K26" s="46"/>
      <c r="L26" s="323">
        <v>0.21</v>
      </c>
      <c r="M26" s="324"/>
      <c r="N26" s="324"/>
      <c r="O26" s="324"/>
      <c r="P26" s="46"/>
      <c r="Q26" s="46"/>
      <c r="R26" s="46"/>
      <c r="S26" s="46"/>
      <c r="T26" s="46"/>
      <c r="U26" s="46"/>
      <c r="V26" s="46"/>
      <c r="W26" s="325">
        <f>ROUND(AZ51,2)</f>
        <v>0</v>
      </c>
      <c r="X26" s="324"/>
      <c r="Y26" s="324"/>
      <c r="Z26" s="324"/>
      <c r="AA26" s="324"/>
      <c r="AB26" s="324"/>
      <c r="AC26" s="324"/>
      <c r="AD26" s="324"/>
      <c r="AE26" s="324"/>
      <c r="AF26" s="46"/>
      <c r="AG26" s="46"/>
      <c r="AH26" s="46"/>
      <c r="AI26" s="46"/>
      <c r="AJ26" s="46"/>
      <c r="AK26" s="325">
        <f>ROUND(AV51,2)</f>
        <v>0</v>
      </c>
      <c r="AL26" s="324"/>
      <c r="AM26" s="324"/>
      <c r="AN26" s="324"/>
      <c r="AO26" s="324"/>
      <c r="AP26" s="46"/>
      <c r="AQ26" s="48"/>
      <c r="BE26" s="313"/>
    </row>
    <row r="27" spans="2:71" s="2" customFormat="1" ht="14.45" customHeight="1">
      <c r="B27" s="45"/>
      <c r="C27" s="46"/>
      <c r="D27" s="46"/>
      <c r="E27" s="46"/>
      <c r="F27" s="47" t="s">
        <v>41</v>
      </c>
      <c r="G27" s="46"/>
      <c r="H27" s="46"/>
      <c r="I27" s="46"/>
      <c r="J27" s="46"/>
      <c r="K27" s="46"/>
      <c r="L27" s="323">
        <v>0.15</v>
      </c>
      <c r="M27" s="324"/>
      <c r="N27" s="324"/>
      <c r="O27" s="324"/>
      <c r="P27" s="46"/>
      <c r="Q27" s="46"/>
      <c r="R27" s="46"/>
      <c r="S27" s="46"/>
      <c r="T27" s="46"/>
      <c r="U27" s="46"/>
      <c r="V27" s="46"/>
      <c r="W27" s="325">
        <f>ROUND(BA51,2)</f>
        <v>0</v>
      </c>
      <c r="X27" s="324"/>
      <c r="Y27" s="324"/>
      <c r="Z27" s="324"/>
      <c r="AA27" s="324"/>
      <c r="AB27" s="324"/>
      <c r="AC27" s="324"/>
      <c r="AD27" s="324"/>
      <c r="AE27" s="324"/>
      <c r="AF27" s="46"/>
      <c r="AG27" s="46"/>
      <c r="AH27" s="46"/>
      <c r="AI27" s="46"/>
      <c r="AJ27" s="46"/>
      <c r="AK27" s="325">
        <f>ROUND(AW51,2)</f>
        <v>0</v>
      </c>
      <c r="AL27" s="324"/>
      <c r="AM27" s="324"/>
      <c r="AN27" s="324"/>
      <c r="AO27" s="324"/>
      <c r="AP27" s="46"/>
      <c r="AQ27" s="48"/>
      <c r="BE27" s="313"/>
    </row>
    <row r="28" spans="2:71" s="2" customFormat="1" ht="14.45" hidden="1" customHeight="1">
      <c r="B28" s="45"/>
      <c r="C28" s="46"/>
      <c r="D28" s="46"/>
      <c r="E28" s="46"/>
      <c r="F28" s="47" t="s">
        <v>42</v>
      </c>
      <c r="G28" s="46"/>
      <c r="H28" s="46"/>
      <c r="I28" s="46"/>
      <c r="J28" s="46"/>
      <c r="K28" s="46"/>
      <c r="L28" s="323">
        <v>0.21</v>
      </c>
      <c r="M28" s="324"/>
      <c r="N28" s="324"/>
      <c r="O28" s="324"/>
      <c r="P28" s="46"/>
      <c r="Q28" s="46"/>
      <c r="R28" s="46"/>
      <c r="S28" s="46"/>
      <c r="T28" s="46"/>
      <c r="U28" s="46"/>
      <c r="V28" s="46"/>
      <c r="W28" s="325">
        <f>ROUND(BB51,2)</f>
        <v>0</v>
      </c>
      <c r="X28" s="324"/>
      <c r="Y28" s="324"/>
      <c r="Z28" s="324"/>
      <c r="AA28" s="324"/>
      <c r="AB28" s="324"/>
      <c r="AC28" s="324"/>
      <c r="AD28" s="324"/>
      <c r="AE28" s="324"/>
      <c r="AF28" s="46"/>
      <c r="AG28" s="46"/>
      <c r="AH28" s="46"/>
      <c r="AI28" s="46"/>
      <c r="AJ28" s="46"/>
      <c r="AK28" s="325">
        <v>0</v>
      </c>
      <c r="AL28" s="324"/>
      <c r="AM28" s="324"/>
      <c r="AN28" s="324"/>
      <c r="AO28" s="324"/>
      <c r="AP28" s="46"/>
      <c r="AQ28" s="48"/>
      <c r="BE28" s="313"/>
    </row>
    <row r="29" spans="2:71" s="2" customFormat="1" ht="14.45" hidden="1" customHeight="1">
      <c r="B29" s="45"/>
      <c r="C29" s="46"/>
      <c r="D29" s="46"/>
      <c r="E29" s="46"/>
      <c r="F29" s="47" t="s">
        <v>43</v>
      </c>
      <c r="G29" s="46"/>
      <c r="H29" s="46"/>
      <c r="I29" s="46"/>
      <c r="J29" s="46"/>
      <c r="K29" s="46"/>
      <c r="L29" s="323">
        <v>0.15</v>
      </c>
      <c r="M29" s="324"/>
      <c r="N29" s="324"/>
      <c r="O29" s="324"/>
      <c r="P29" s="46"/>
      <c r="Q29" s="46"/>
      <c r="R29" s="46"/>
      <c r="S29" s="46"/>
      <c r="T29" s="46"/>
      <c r="U29" s="46"/>
      <c r="V29" s="46"/>
      <c r="W29" s="325">
        <f>ROUND(BC51,2)</f>
        <v>0</v>
      </c>
      <c r="X29" s="324"/>
      <c r="Y29" s="324"/>
      <c r="Z29" s="324"/>
      <c r="AA29" s="324"/>
      <c r="AB29" s="324"/>
      <c r="AC29" s="324"/>
      <c r="AD29" s="324"/>
      <c r="AE29" s="324"/>
      <c r="AF29" s="46"/>
      <c r="AG29" s="46"/>
      <c r="AH29" s="46"/>
      <c r="AI29" s="46"/>
      <c r="AJ29" s="46"/>
      <c r="AK29" s="325">
        <v>0</v>
      </c>
      <c r="AL29" s="324"/>
      <c r="AM29" s="324"/>
      <c r="AN29" s="324"/>
      <c r="AO29" s="324"/>
      <c r="AP29" s="46"/>
      <c r="AQ29" s="48"/>
      <c r="BE29" s="313"/>
    </row>
    <row r="30" spans="2:71" s="2" customFormat="1" ht="14.45" hidden="1" customHeight="1">
      <c r="B30" s="45"/>
      <c r="C30" s="46"/>
      <c r="D30" s="46"/>
      <c r="E30" s="46"/>
      <c r="F30" s="47" t="s">
        <v>44</v>
      </c>
      <c r="G30" s="46"/>
      <c r="H30" s="46"/>
      <c r="I30" s="46"/>
      <c r="J30" s="46"/>
      <c r="K30" s="46"/>
      <c r="L30" s="323">
        <v>0</v>
      </c>
      <c r="M30" s="324"/>
      <c r="N30" s="324"/>
      <c r="O30" s="324"/>
      <c r="P30" s="46"/>
      <c r="Q30" s="46"/>
      <c r="R30" s="46"/>
      <c r="S30" s="46"/>
      <c r="T30" s="46"/>
      <c r="U30" s="46"/>
      <c r="V30" s="46"/>
      <c r="W30" s="325">
        <f>ROUND(BD51,2)</f>
        <v>0</v>
      </c>
      <c r="X30" s="324"/>
      <c r="Y30" s="324"/>
      <c r="Z30" s="324"/>
      <c r="AA30" s="324"/>
      <c r="AB30" s="324"/>
      <c r="AC30" s="324"/>
      <c r="AD30" s="324"/>
      <c r="AE30" s="324"/>
      <c r="AF30" s="46"/>
      <c r="AG30" s="46"/>
      <c r="AH30" s="46"/>
      <c r="AI30" s="46"/>
      <c r="AJ30" s="46"/>
      <c r="AK30" s="325">
        <v>0</v>
      </c>
      <c r="AL30" s="324"/>
      <c r="AM30" s="324"/>
      <c r="AN30" s="324"/>
      <c r="AO30" s="324"/>
      <c r="AP30" s="46"/>
      <c r="AQ30" s="48"/>
      <c r="BE30" s="313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3"/>
    </row>
    <row r="32" spans="2:71" s="1" customFormat="1" ht="25.9" customHeight="1">
      <c r="B32" s="39"/>
      <c r="C32" s="49"/>
      <c r="D32" s="50" t="s">
        <v>45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46</v>
      </c>
      <c r="U32" s="51"/>
      <c r="V32" s="51"/>
      <c r="W32" s="51"/>
      <c r="X32" s="326" t="s">
        <v>47</v>
      </c>
      <c r="Y32" s="327"/>
      <c r="Z32" s="327"/>
      <c r="AA32" s="327"/>
      <c r="AB32" s="327"/>
      <c r="AC32" s="51"/>
      <c r="AD32" s="51"/>
      <c r="AE32" s="51"/>
      <c r="AF32" s="51"/>
      <c r="AG32" s="51"/>
      <c r="AH32" s="51"/>
      <c r="AI32" s="51"/>
      <c r="AJ32" s="51"/>
      <c r="AK32" s="328">
        <f>SUM(AK23:AK30)</f>
        <v>0</v>
      </c>
      <c r="AL32" s="327"/>
      <c r="AM32" s="327"/>
      <c r="AN32" s="327"/>
      <c r="AO32" s="329"/>
      <c r="AP32" s="49"/>
      <c r="AQ32" s="53"/>
      <c r="BE32" s="31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48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Kr/2017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0" t="str">
        <f>K6</f>
        <v>Oprava asfaltových ploch v lokalitě ul. Budovatelů, Krnov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2" t="str">
        <f>IF(AN8= "","",AN8)</f>
        <v>9. 4. 2018</v>
      </c>
      <c r="AN44" s="332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33" t="str">
        <f>IF(E17="","",E17)</f>
        <v xml:space="preserve"> </v>
      </c>
      <c r="AN46" s="333"/>
      <c r="AO46" s="333"/>
      <c r="AP46" s="333"/>
      <c r="AQ46" s="61"/>
      <c r="AR46" s="59"/>
      <c r="AS46" s="334" t="s">
        <v>49</v>
      </c>
      <c r="AT46" s="335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6"/>
      <c r="AT47" s="337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8"/>
      <c r="AT48" s="339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0" t="s">
        <v>50</v>
      </c>
      <c r="D49" s="341"/>
      <c r="E49" s="341"/>
      <c r="F49" s="341"/>
      <c r="G49" s="341"/>
      <c r="H49" s="77"/>
      <c r="I49" s="342" t="s">
        <v>51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52</v>
      </c>
      <c r="AH49" s="341"/>
      <c r="AI49" s="341"/>
      <c r="AJ49" s="341"/>
      <c r="AK49" s="341"/>
      <c r="AL49" s="341"/>
      <c r="AM49" s="341"/>
      <c r="AN49" s="342" t="s">
        <v>53</v>
      </c>
      <c r="AO49" s="341"/>
      <c r="AP49" s="341"/>
      <c r="AQ49" s="78" t="s">
        <v>54</v>
      </c>
      <c r="AR49" s="59"/>
      <c r="AS49" s="79" t="s">
        <v>55</v>
      </c>
      <c r="AT49" s="80" t="s">
        <v>56</v>
      </c>
      <c r="AU49" s="80" t="s">
        <v>57</v>
      </c>
      <c r="AV49" s="80" t="s">
        <v>58</v>
      </c>
      <c r="AW49" s="80" t="s">
        <v>59</v>
      </c>
      <c r="AX49" s="80" t="s">
        <v>60</v>
      </c>
      <c r="AY49" s="80" t="s">
        <v>61</v>
      </c>
      <c r="AZ49" s="80" t="s">
        <v>62</v>
      </c>
      <c r="BA49" s="80" t="s">
        <v>63</v>
      </c>
      <c r="BB49" s="80" t="s">
        <v>64</v>
      </c>
      <c r="BC49" s="80" t="s">
        <v>65</v>
      </c>
      <c r="BD49" s="81" t="s">
        <v>66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67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7">
        <f>ROUND(SUM(AG52:AG53),2)</f>
        <v>0</v>
      </c>
      <c r="AH51" s="347"/>
      <c r="AI51" s="347"/>
      <c r="AJ51" s="347"/>
      <c r="AK51" s="347"/>
      <c r="AL51" s="347"/>
      <c r="AM51" s="347"/>
      <c r="AN51" s="348">
        <f>SUM(AG51,AT51)</f>
        <v>0</v>
      </c>
      <c r="AO51" s="348"/>
      <c r="AP51" s="348"/>
      <c r="AQ51" s="87" t="s">
        <v>21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68</v>
      </c>
      <c r="BT51" s="92" t="s">
        <v>69</v>
      </c>
      <c r="BU51" s="93" t="s">
        <v>70</v>
      </c>
      <c r="BV51" s="92" t="s">
        <v>71</v>
      </c>
      <c r="BW51" s="92" t="s">
        <v>7</v>
      </c>
      <c r="BX51" s="92" t="s">
        <v>72</v>
      </c>
      <c r="CL51" s="92" t="s">
        <v>21</v>
      </c>
    </row>
    <row r="52" spans="1:91" s="5" customFormat="1" ht="22.5" customHeight="1">
      <c r="A52" s="94" t="s">
        <v>73</v>
      </c>
      <c r="B52" s="95"/>
      <c r="C52" s="96"/>
      <c r="D52" s="346" t="s">
        <v>74</v>
      </c>
      <c r="E52" s="346"/>
      <c r="F52" s="346"/>
      <c r="G52" s="346"/>
      <c r="H52" s="346"/>
      <c r="I52" s="97"/>
      <c r="J52" s="346" t="s">
        <v>75</v>
      </c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4">
        <f>'SO 103 - Asfaltová plocha...'!J27</f>
        <v>0</v>
      </c>
      <c r="AH52" s="345"/>
      <c r="AI52" s="345"/>
      <c r="AJ52" s="345"/>
      <c r="AK52" s="345"/>
      <c r="AL52" s="345"/>
      <c r="AM52" s="345"/>
      <c r="AN52" s="344">
        <f>SUM(AG52,AT52)</f>
        <v>0</v>
      </c>
      <c r="AO52" s="345"/>
      <c r="AP52" s="345"/>
      <c r="AQ52" s="98" t="s">
        <v>76</v>
      </c>
      <c r="AR52" s="99"/>
      <c r="AS52" s="100">
        <v>0</v>
      </c>
      <c r="AT52" s="101">
        <f>ROUND(SUM(AV52:AW52),2)</f>
        <v>0</v>
      </c>
      <c r="AU52" s="102">
        <f>'SO 103 - Asfaltová plocha...'!P85</f>
        <v>0</v>
      </c>
      <c r="AV52" s="101">
        <f>'SO 103 - Asfaltová plocha...'!J30</f>
        <v>0</v>
      </c>
      <c r="AW52" s="101">
        <f>'SO 103 - Asfaltová plocha...'!J31</f>
        <v>0</v>
      </c>
      <c r="AX52" s="101">
        <f>'SO 103 - Asfaltová plocha...'!J32</f>
        <v>0</v>
      </c>
      <c r="AY52" s="101">
        <f>'SO 103 - Asfaltová plocha...'!J33</f>
        <v>0</v>
      </c>
      <c r="AZ52" s="101">
        <f>'SO 103 - Asfaltová plocha...'!F30</f>
        <v>0</v>
      </c>
      <c r="BA52" s="101">
        <f>'SO 103 - Asfaltová plocha...'!F31</f>
        <v>0</v>
      </c>
      <c r="BB52" s="101">
        <f>'SO 103 - Asfaltová plocha...'!F32</f>
        <v>0</v>
      </c>
      <c r="BC52" s="101">
        <f>'SO 103 - Asfaltová plocha...'!F33</f>
        <v>0</v>
      </c>
      <c r="BD52" s="103">
        <f>'SO 103 - Asfaltová plocha...'!F34</f>
        <v>0</v>
      </c>
      <c r="BT52" s="104" t="s">
        <v>77</v>
      </c>
      <c r="BV52" s="104" t="s">
        <v>71</v>
      </c>
      <c r="BW52" s="104" t="s">
        <v>78</v>
      </c>
      <c r="BX52" s="104" t="s">
        <v>7</v>
      </c>
      <c r="CL52" s="104" t="s">
        <v>21</v>
      </c>
      <c r="CM52" s="104" t="s">
        <v>79</v>
      </c>
    </row>
    <row r="53" spans="1:91" s="5" customFormat="1" ht="22.5" customHeight="1">
      <c r="A53" s="94" t="s">
        <v>73</v>
      </c>
      <c r="B53" s="95"/>
      <c r="C53" s="96"/>
      <c r="D53" s="346" t="s">
        <v>80</v>
      </c>
      <c r="E53" s="346"/>
      <c r="F53" s="346"/>
      <c r="G53" s="346"/>
      <c r="H53" s="346"/>
      <c r="I53" s="97"/>
      <c r="J53" s="346" t="s">
        <v>81</v>
      </c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  <c r="AA53" s="346"/>
      <c r="AB53" s="346"/>
      <c r="AC53" s="346"/>
      <c r="AD53" s="346"/>
      <c r="AE53" s="346"/>
      <c r="AF53" s="346"/>
      <c r="AG53" s="344">
        <f>'SO 104 - Asfaltová plocha...'!J27</f>
        <v>0</v>
      </c>
      <c r="AH53" s="345"/>
      <c r="AI53" s="345"/>
      <c r="AJ53" s="345"/>
      <c r="AK53" s="345"/>
      <c r="AL53" s="345"/>
      <c r="AM53" s="345"/>
      <c r="AN53" s="344">
        <f>SUM(AG53,AT53)</f>
        <v>0</v>
      </c>
      <c r="AO53" s="345"/>
      <c r="AP53" s="345"/>
      <c r="AQ53" s="98" t="s">
        <v>76</v>
      </c>
      <c r="AR53" s="99"/>
      <c r="AS53" s="105">
        <v>0</v>
      </c>
      <c r="AT53" s="106">
        <f>ROUND(SUM(AV53:AW53),2)</f>
        <v>0</v>
      </c>
      <c r="AU53" s="107">
        <f>'SO 104 - Asfaltová plocha...'!P85</f>
        <v>0</v>
      </c>
      <c r="AV53" s="106">
        <f>'SO 104 - Asfaltová plocha...'!J30</f>
        <v>0</v>
      </c>
      <c r="AW53" s="106">
        <f>'SO 104 - Asfaltová plocha...'!J31</f>
        <v>0</v>
      </c>
      <c r="AX53" s="106">
        <f>'SO 104 - Asfaltová plocha...'!J32</f>
        <v>0</v>
      </c>
      <c r="AY53" s="106">
        <f>'SO 104 - Asfaltová plocha...'!J33</f>
        <v>0</v>
      </c>
      <c r="AZ53" s="106">
        <f>'SO 104 - Asfaltová plocha...'!F30</f>
        <v>0</v>
      </c>
      <c r="BA53" s="106">
        <f>'SO 104 - Asfaltová plocha...'!F31</f>
        <v>0</v>
      </c>
      <c r="BB53" s="106">
        <f>'SO 104 - Asfaltová plocha...'!F32</f>
        <v>0</v>
      </c>
      <c r="BC53" s="106">
        <f>'SO 104 - Asfaltová plocha...'!F33</f>
        <v>0</v>
      </c>
      <c r="BD53" s="108">
        <f>'SO 104 - Asfaltová plocha...'!F34</f>
        <v>0</v>
      </c>
      <c r="BT53" s="104" t="s">
        <v>77</v>
      </c>
      <c r="BV53" s="104" t="s">
        <v>71</v>
      </c>
      <c r="BW53" s="104" t="s">
        <v>82</v>
      </c>
      <c r="BX53" s="104" t="s">
        <v>7</v>
      </c>
      <c r="CL53" s="104" t="s">
        <v>21</v>
      </c>
      <c r="CM53" s="104" t="s">
        <v>79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QrGKc/3ujfX+Lul5EGqVSf+G3MoGZZFn9hu6c/l2Dt0wf0YnWKulmsbHTnEKg9wEQyD7If2U8uYxbv3+3X6RLw==" saltValue="BAXodZrA+xSamjC60PC1PQ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03 - Asfaltová plocha...'!C2" display="/"/>
    <hyperlink ref="A53" location="'SO 104 - Asfaltová ploch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83</v>
      </c>
      <c r="G1" s="357" t="s">
        <v>84</v>
      </c>
      <c r="H1" s="357"/>
      <c r="I1" s="113"/>
      <c r="J1" s="112" t="s">
        <v>85</v>
      </c>
      <c r="K1" s="111" t="s">
        <v>86</v>
      </c>
      <c r="L1" s="112" t="s">
        <v>87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2" t="s">
        <v>78</v>
      </c>
      <c r="AZ2" s="114" t="s">
        <v>88</v>
      </c>
      <c r="BA2" s="114" t="s">
        <v>21</v>
      </c>
      <c r="BB2" s="114" t="s">
        <v>21</v>
      </c>
      <c r="BC2" s="114" t="s">
        <v>89</v>
      </c>
      <c r="BD2" s="114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79</v>
      </c>
      <c r="AZ3" s="114" t="s">
        <v>90</v>
      </c>
      <c r="BA3" s="114" t="s">
        <v>21</v>
      </c>
      <c r="BB3" s="114" t="s">
        <v>21</v>
      </c>
      <c r="BC3" s="114" t="s">
        <v>91</v>
      </c>
      <c r="BD3" s="114" t="s">
        <v>79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  <c r="AZ4" s="114" t="s">
        <v>93</v>
      </c>
      <c r="BA4" s="114" t="s">
        <v>21</v>
      </c>
      <c r="BB4" s="114" t="s">
        <v>21</v>
      </c>
      <c r="BC4" s="114" t="s">
        <v>94</v>
      </c>
      <c r="BD4" s="114" t="s">
        <v>79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22.5" customHeight="1">
      <c r="B7" s="26"/>
      <c r="C7" s="27"/>
      <c r="D7" s="27"/>
      <c r="E7" s="350" t="str">
        <f>'Rekapitulace stavby'!K6</f>
        <v>Oprava asfaltových ploch v lokalitě ul. Budovatelů, Krnov</v>
      </c>
      <c r="F7" s="351"/>
      <c r="G7" s="351"/>
      <c r="H7" s="351"/>
      <c r="I7" s="116"/>
      <c r="J7" s="27"/>
      <c r="K7" s="29"/>
    </row>
    <row r="8" spans="1:70" s="1" customFormat="1">
      <c r="B8" s="39"/>
      <c r="C8" s="40"/>
      <c r="D8" s="35" t="s">
        <v>95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52" t="s">
        <v>96</v>
      </c>
      <c r="F9" s="353"/>
      <c r="G9" s="353"/>
      <c r="H9" s="353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8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8" t="s">
        <v>25</v>
      </c>
      <c r="J12" s="119" t="str">
        <f>'Rekapitulace stavby'!AN8</f>
        <v>9. 4. 2018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8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8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8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8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8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7"/>
      <c r="J23" s="40"/>
      <c r="K23" s="43"/>
    </row>
    <row r="24" spans="2:11" s="6" customFormat="1" ht="22.5" customHeight="1">
      <c r="B24" s="120"/>
      <c r="C24" s="121"/>
      <c r="D24" s="121"/>
      <c r="E24" s="319" t="s">
        <v>21</v>
      </c>
      <c r="F24" s="319"/>
      <c r="G24" s="319"/>
      <c r="H24" s="319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35</v>
      </c>
      <c r="E27" s="40"/>
      <c r="F27" s="40"/>
      <c r="G27" s="40"/>
      <c r="H27" s="40"/>
      <c r="I27" s="117"/>
      <c r="J27" s="127">
        <f>ROUND(J85,2)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37</v>
      </c>
      <c r="G29" s="40"/>
      <c r="H29" s="40"/>
      <c r="I29" s="128" t="s">
        <v>36</v>
      </c>
      <c r="J29" s="44" t="s">
        <v>38</v>
      </c>
      <c r="K29" s="43"/>
    </row>
    <row r="30" spans="2:11" s="1" customFormat="1" ht="14.45" customHeight="1">
      <c r="B30" s="39"/>
      <c r="C30" s="40"/>
      <c r="D30" s="47" t="s">
        <v>39</v>
      </c>
      <c r="E30" s="47" t="s">
        <v>40</v>
      </c>
      <c r="F30" s="129">
        <f>ROUND(SUM(BE85:BE140), 2)</f>
        <v>0</v>
      </c>
      <c r="G30" s="40"/>
      <c r="H30" s="40"/>
      <c r="I30" s="130">
        <v>0.21</v>
      </c>
      <c r="J30" s="129">
        <f>ROUND(ROUND((SUM(BE85:BE140)),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41</v>
      </c>
      <c r="F31" s="129">
        <f>ROUND(SUM(BF85:BF140), 2)</f>
        <v>0</v>
      </c>
      <c r="G31" s="40"/>
      <c r="H31" s="40"/>
      <c r="I31" s="130">
        <v>0.15</v>
      </c>
      <c r="J31" s="129">
        <f>ROUND(ROUND((SUM(BF85:BF140)),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42</v>
      </c>
      <c r="F32" s="129">
        <f>ROUND(SUM(BG85:BG140),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43</v>
      </c>
      <c r="F33" s="129">
        <f>ROUND(SUM(BH85:BH140),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9">
        <f>ROUND(SUM(BI85:BI140),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45</v>
      </c>
      <c r="E36" s="77"/>
      <c r="F36" s="77"/>
      <c r="G36" s="133" t="s">
        <v>46</v>
      </c>
      <c r="H36" s="134" t="s">
        <v>47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22.5" customHeight="1">
      <c r="B45" s="39"/>
      <c r="C45" s="40"/>
      <c r="D45" s="40"/>
      <c r="E45" s="350" t="str">
        <f>E7</f>
        <v>Oprava asfaltových ploch v lokalitě ul. Budovatelů, Krnov</v>
      </c>
      <c r="F45" s="351"/>
      <c r="G45" s="351"/>
      <c r="H45" s="351"/>
      <c r="I45" s="117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23.25" customHeight="1">
      <c r="B47" s="39"/>
      <c r="C47" s="40"/>
      <c r="D47" s="40"/>
      <c r="E47" s="352" t="str">
        <f>E9</f>
        <v>SO 103 - Asfaltová plocha č.5</v>
      </c>
      <c r="F47" s="353"/>
      <c r="G47" s="353"/>
      <c r="H47" s="353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8" t="s">
        <v>25</v>
      </c>
      <c r="J49" s="119" t="str">
        <f>IF(J12="","",J12)</f>
        <v>9. 4. 2018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8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7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100</v>
      </c>
      <c r="D56" s="40"/>
      <c r="E56" s="40"/>
      <c r="F56" s="40"/>
      <c r="G56" s="40"/>
      <c r="H56" s="40"/>
      <c r="I56" s="117"/>
      <c r="J56" s="127">
        <f>J85</f>
        <v>0</v>
      </c>
      <c r="K56" s="43"/>
      <c r="AU56" s="22" t="s">
        <v>101</v>
      </c>
    </row>
    <row r="57" spans="2:47" s="7" customFormat="1" ht="24.95" customHeight="1">
      <c r="B57" s="148"/>
      <c r="C57" s="149"/>
      <c r="D57" s="150" t="s">
        <v>102</v>
      </c>
      <c r="E57" s="151"/>
      <c r="F57" s="151"/>
      <c r="G57" s="151"/>
      <c r="H57" s="151"/>
      <c r="I57" s="152"/>
      <c r="J57" s="153">
        <f>J86</f>
        <v>0</v>
      </c>
      <c r="K57" s="154"/>
    </row>
    <row r="58" spans="2:47" s="8" customFormat="1" ht="19.899999999999999" customHeight="1">
      <c r="B58" s="155"/>
      <c r="C58" s="156"/>
      <c r="D58" s="157" t="s">
        <v>103</v>
      </c>
      <c r="E58" s="158"/>
      <c r="F58" s="158"/>
      <c r="G58" s="158"/>
      <c r="H58" s="158"/>
      <c r="I58" s="159"/>
      <c r="J58" s="160">
        <f>J87</f>
        <v>0</v>
      </c>
      <c r="K58" s="161"/>
    </row>
    <row r="59" spans="2:47" s="8" customFormat="1" ht="19.899999999999999" customHeight="1">
      <c r="B59" s="155"/>
      <c r="C59" s="156"/>
      <c r="D59" s="157" t="s">
        <v>104</v>
      </c>
      <c r="E59" s="158"/>
      <c r="F59" s="158"/>
      <c r="G59" s="158"/>
      <c r="H59" s="158"/>
      <c r="I59" s="159"/>
      <c r="J59" s="160">
        <f>J91</f>
        <v>0</v>
      </c>
      <c r="K59" s="161"/>
    </row>
    <row r="60" spans="2:47" s="8" customFormat="1" ht="19.899999999999999" customHeight="1">
      <c r="B60" s="155"/>
      <c r="C60" s="156"/>
      <c r="D60" s="157" t="s">
        <v>105</v>
      </c>
      <c r="E60" s="158"/>
      <c r="F60" s="158"/>
      <c r="G60" s="158"/>
      <c r="H60" s="158"/>
      <c r="I60" s="159"/>
      <c r="J60" s="160">
        <f>J104</f>
        <v>0</v>
      </c>
      <c r="K60" s="161"/>
    </row>
    <row r="61" spans="2:47" s="8" customFormat="1" ht="19.899999999999999" customHeight="1">
      <c r="B61" s="155"/>
      <c r="C61" s="156"/>
      <c r="D61" s="157" t="s">
        <v>106</v>
      </c>
      <c r="E61" s="158"/>
      <c r="F61" s="158"/>
      <c r="G61" s="158"/>
      <c r="H61" s="158"/>
      <c r="I61" s="159"/>
      <c r="J61" s="160">
        <f>J114</f>
        <v>0</v>
      </c>
      <c r="K61" s="161"/>
    </row>
    <row r="62" spans="2:47" s="8" customFormat="1" ht="19.899999999999999" customHeight="1">
      <c r="B62" s="155"/>
      <c r="C62" s="156"/>
      <c r="D62" s="157" t="s">
        <v>107</v>
      </c>
      <c r="E62" s="158"/>
      <c r="F62" s="158"/>
      <c r="G62" s="158"/>
      <c r="H62" s="158"/>
      <c r="I62" s="159"/>
      <c r="J62" s="160">
        <f>J123</f>
        <v>0</v>
      </c>
      <c r="K62" s="161"/>
    </row>
    <row r="63" spans="2:47" s="7" customFormat="1" ht="24.95" customHeight="1">
      <c r="B63" s="148"/>
      <c r="C63" s="149"/>
      <c r="D63" s="150" t="s">
        <v>108</v>
      </c>
      <c r="E63" s="151"/>
      <c r="F63" s="151"/>
      <c r="G63" s="151"/>
      <c r="H63" s="151"/>
      <c r="I63" s="152"/>
      <c r="J63" s="153">
        <f>J125</f>
        <v>0</v>
      </c>
      <c r="K63" s="154"/>
    </row>
    <row r="64" spans="2:47" s="8" customFormat="1" ht="19.899999999999999" customHeight="1">
      <c r="B64" s="155"/>
      <c r="C64" s="156"/>
      <c r="D64" s="157" t="s">
        <v>109</v>
      </c>
      <c r="E64" s="158"/>
      <c r="F64" s="158"/>
      <c r="G64" s="158"/>
      <c r="H64" s="158"/>
      <c r="I64" s="159"/>
      <c r="J64" s="160">
        <f>J126</f>
        <v>0</v>
      </c>
      <c r="K64" s="161"/>
    </row>
    <row r="65" spans="2:12" s="8" customFormat="1" ht="19.899999999999999" customHeight="1">
      <c r="B65" s="155"/>
      <c r="C65" s="156"/>
      <c r="D65" s="157" t="s">
        <v>110</v>
      </c>
      <c r="E65" s="158"/>
      <c r="F65" s="158"/>
      <c r="G65" s="158"/>
      <c r="H65" s="158"/>
      <c r="I65" s="159"/>
      <c r="J65" s="160">
        <f>J133</f>
        <v>0</v>
      </c>
      <c r="K65" s="161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7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38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1"/>
      <c r="J71" s="58"/>
      <c r="K71" s="58"/>
      <c r="L71" s="59"/>
    </row>
    <row r="72" spans="2:12" s="1" customFormat="1" ht="36.950000000000003" customHeight="1">
      <c r="B72" s="39"/>
      <c r="C72" s="60" t="s">
        <v>111</v>
      </c>
      <c r="D72" s="61"/>
      <c r="E72" s="61"/>
      <c r="F72" s="61"/>
      <c r="G72" s="61"/>
      <c r="H72" s="61"/>
      <c r="I72" s="162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2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2"/>
      <c r="J74" s="61"/>
      <c r="K74" s="61"/>
      <c r="L74" s="59"/>
    </row>
    <row r="75" spans="2:12" s="1" customFormat="1" ht="22.5" customHeight="1">
      <c r="B75" s="39"/>
      <c r="C75" s="61"/>
      <c r="D75" s="61"/>
      <c r="E75" s="354" t="str">
        <f>E7</f>
        <v>Oprava asfaltových ploch v lokalitě ul. Budovatelů, Krnov</v>
      </c>
      <c r="F75" s="355"/>
      <c r="G75" s="355"/>
      <c r="H75" s="355"/>
      <c r="I75" s="162"/>
      <c r="J75" s="61"/>
      <c r="K75" s="61"/>
      <c r="L75" s="59"/>
    </row>
    <row r="76" spans="2:12" s="1" customFormat="1" ht="14.45" customHeight="1">
      <c r="B76" s="39"/>
      <c r="C76" s="63" t="s">
        <v>95</v>
      </c>
      <c r="D76" s="61"/>
      <c r="E76" s="61"/>
      <c r="F76" s="61"/>
      <c r="G76" s="61"/>
      <c r="H76" s="61"/>
      <c r="I76" s="162"/>
      <c r="J76" s="61"/>
      <c r="K76" s="61"/>
      <c r="L76" s="59"/>
    </row>
    <row r="77" spans="2:12" s="1" customFormat="1" ht="23.25" customHeight="1">
      <c r="B77" s="39"/>
      <c r="C77" s="61"/>
      <c r="D77" s="61"/>
      <c r="E77" s="330" t="str">
        <f>E9</f>
        <v>SO 103 - Asfaltová plocha č.5</v>
      </c>
      <c r="F77" s="356"/>
      <c r="G77" s="356"/>
      <c r="H77" s="356"/>
      <c r="I77" s="162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2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3" t="str">
        <f>F12</f>
        <v xml:space="preserve"> </v>
      </c>
      <c r="G79" s="61"/>
      <c r="H79" s="61"/>
      <c r="I79" s="164" t="s">
        <v>25</v>
      </c>
      <c r="J79" s="71" t="str">
        <f>IF(J12="","",J12)</f>
        <v>9. 4. 2018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2"/>
      <c r="J80" s="61"/>
      <c r="K80" s="61"/>
      <c r="L80" s="59"/>
    </row>
    <row r="81" spans="2:65" s="1" customFormat="1">
      <c r="B81" s="39"/>
      <c r="C81" s="63" t="s">
        <v>27</v>
      </c>
      <c r="D81" s="61"/>
      <c r="E81" s="61"/>
      <c r="F81" s="163" t="str">
        <f>E15</f>
        <v xml:space="preserve"> </v>
      </c>
      <c r="G81" s="61"/>
      <c r="H81" s="61"/>
      <c r="I81" s="164" t="s">
        <v>32</v>
      </c>
      <c r="J81" s="163" t="str">
        <f>E21</f>
        <v xml:space="preserve"> </v>
      </c>
      <c r="K81" s="61"/>
      <c r="L81" s="59"/>
    </row>
    <row r="82" spans="2:65" s="1" customFormat="1" ht="14.45" customHeight="1">
      <c r="B82" s="39"/>
      <c r="C82" s="63" t="s">
        <v>30</v>
      </c>
      <c r="D82" s="61"/>
      <c r="E82" s="61"/>
      <c r="F82" s="163" t="str">
        <f>IF(E18="","",E18)</f>
        <v/>
      </c>
      <c r="G82" s="61"/>
      <c r="H82" s="61"/>
      <c r="I82" s="162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2"/>
      <c r="J83" s="61"/>
      <c r="K83" s="61"/>
      <c r="L83" s="59"/>
    </row>
    <row r="84" spans="2:65" s="9" customFormat="1" ht="29.25" customHeight="1">
      <c r="B84" s="165"/>
      <c r="C84" s="166" t="s">
        <v>112</v>
      </c>
      <c r="D84" s="167" t="s">
        <v>54</v>
      </c>
      <c r="E84" s="167" t="s">
        <v>50</v>
      </c>
      <c r="F84" s="167" t="s">
        <v>113</v>
      </c>
      <c r="G84" s="167" t="s">
        <v>114</v>
      </c>
      <c r="H84" s="167" t="s">
        <v>115</v>
      </c>
      <c r="I84" s="168" t="s">
        <v>116</v>
      </c>
      <c r="J84" s="167" t="s">
        <v>99</v>
      </c>
      <c r="K84" s="169" t="s">
        <v>117</v>
      </c>
      <c r="L84" s="170"/>
      <c r="M84" s="79" t="s">
        <v>118</v>
      </c>
      <c r="N84" s="80" t="s">
        <v>39</v>
      </c>
      <c r="O84" s="80" t="s">
        <v>119</v>
      </c>
      <c r="P84" s="80" t="s">
        <v>120</v>
      </c>
      <c r="Q84" s="80" t="s">
        <v>121</v>
      </c>
      <c r="R84" s="80" t="s">
        <v>122</v>
      </c>
      <c r="S84" s="80" t="s">
        <v>123</v>
      </c>
      <c r="T84" s="81" t="s">
        <v>124</v>
      </c>
    </row>
    <row r="85" spans="2:65" s="1" customFormat="1" ht="29.25" customHeight="1">
      <c r="B85" s="39"/>
      <c r="C85" s="85" t="s">
        <v>100</v>
      </c>
      <c r="D85" s="61"/>
      <c r="E85" s="61"/>
      <c r="F85" s="61"/>
      <c r="G85" s="61"/>
      <c r="H85" s="61"/>
      <c r="I85" s="162"/>
      <c r="J85" s="171">
        <f>BK85</f>
        <v>0</v>
      </c>
      <c r="K85" s="61"/>
      <c r="L85" s="59"/>
      <c r="M85" s="82"/>
      <c r="N85" s="83"/>
      <c r="O85" s="83"/>
      <c r="P85" s="172">
        <f>P86+P125</f>
        <v>0</v>
      </c>
      <c r="Q85" s="83"/>
      <c r="R85" s="172">
        <f>R86+R125</f>
        <v>49.868601999999996</v>
      </c>
      <c r="S85" s="83"/>
      <c r="T85" s="173">
        <f>T86+T125</f>
        <v>44.352000000000004</v>
      </c>
      <c r="AT85" s="22" t="s">
        <v>68</v>
      </c>
      <c r="AU85" s="22" t="s">
        <v>101</v>
      </c>
      <c r="BK85" s="174">
        <f>BK86+BK125</f>
        <v>0</v>
      </c>
    </row>
    <row r="86" spans="2:65" s="10" customFormat="1" ht="37.35" customHeight="1">
      <c r="B86" s="175"/>
      <c r="C86" s="176"/>
      <c r="D86" s="177" t="s">
        <v>68</v>
      </c>
      <c r="E86" s="178" t="s">
        <v>125</v>
      </c>
      <c r="F86" s="178" t="s">
        <v>126</v>
      </c>
      <c r="G86" s="176"/>
      <c r="H86" s="176"/>
      <c r="I86" s="179"/>
      <c r="J86" s="180">
        <f>BK86</f>
        <v>0</v>
      </c>
      <c r="K86" s="176"/>
      <c r="L86" s="181"/>
      <c r="M86" s="182"/>
      <c r="N86" s="183"/>
      <c r="O86" s="183"/>
      <c r="P86" s="184">
        <f>P87+P91+P104+P114+P123</f>
        <v>0</v>
      </c>
      <c r="Q86" s="183"/>
      <c r="R86" s="184">
        <f>R87+R91+R104+R114+R123</f>
        <v>49.868601999999996</v>
      </c>
      <c r="S86" s="183"/>
      <c r="T86" s="185">
        <f>T87+T91+T104+T114+T123</f>
        <v>44.352000000000004</v>
      </c>
      <c r="AR86" s="186" t="s">
        <v>77</v>
      </c>
      <c r="AT86" s="187" t="s">
        <v>68</v>
      </c>
      <c r="AU86" s="187" t="s">
        <v>69</v>
      </c>
      <c r="AY86" s="186" t="s">
        <v>127</v>
      </c>
      <c r="BK86" s="188">
        <f>BK87+BK91+BK104+BK114+BK123</f>
        <v>0</v>
      </c>
    </row>
    <row r="87" spans="2:65" s="10" customFormat="1" ht="19.899999999999999" customHeight="1">
      <c r="B87" s="175"/>
      <c r="C87" s="176"/>
      <c r="D87" s="189" t="s">
        <v>68</v>
      </c>
      <c r="E87" s="190" t="s">
        <v>77</v>
      </c>
      <c r="F87" s="190" t="s">
        <v>128</v>
      </c>
      <c r="G87" s="176"/>
      <c r="H87" s="176"/>
      <c r="I87" s="179"/>
      <c r="J87" s="191">
        <f>BK87</f>
        <v>0</v>
      </c>
      <c r="K87" s="176"/>
      <c r="L87" s="181"/>
      <c r="M87" s="182"/>
      <c r="N87" s="183"/>
      <c r="O87" s="183"/>
      <c r="P87" s="184">
        <f>SUM(P88:P90)</f>
        <v>0</v>
      </c>
      <c r="Q87" s="183"/>
      <c r="R87" s="184">
        <f>SUM(R88:R90)</f>
        <v>0</v>
      </c>
      <c r="S87" s="183"/>
      <c r="T87" s="185">
        <f>SUM(T88:T90)</f>
        <v>28.224</v>
      </c>
      <c r="AR87" s="186" t="s">
        <v>77</v>
      </c>
      <c r="AT87" s="187" t="s">
        <v>68</v>
      </c>
      <c r="AU87" s="187" t="s">
        <v>77</v>
      </c>
      <c r="AY87" s="186" t="s">
        <v>127</v>
      </c>
      <c r="BK87" s="188">
        <f>SUM(BK88:BK90)</f>
        <v>0</v>
      </c>
    </row>
    <row r="88" spans="2:65" s="1" customFormat="1" ht="44.25" customHeight="1">
      <c r="B88" s="39"/>
      <c r="C88" s="192" t="s">
        <v>77</v>
      </c>
      <c r="D88" s="192" t="s">
        <v>129</v>
      </c>
      <c r="E88" s="193" t="s">
        <v>130</v>
      </c>
      <c r="F88" s="194" t="s">
        <v>131</v>
      </c>
      <c r="G88" s="195" t="s">
        <v>132</v>
      </c>
      <c r="H88" s="196">
        <v>288</v>
      </c>
      <c r="I88" s="197"/>
      <c r="J88" s="198">
        <f>ROUND(I88*H88,2)</f>
        <v>0</v>
      </c>
      <c r="K88" s="194" t="s">
        <v>133</v>
      </c>
      <c r="L88" s="59"/>
      <c r="M88" s="199" t="s">
        <v>21</v>
      </c>
      <c r="N88" s="200" t="s">
        <v>40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9.8000000000000004E-2</v>
      </c>
      <c r="T88" s="202">
        <f>S88*H88</f>
        <v>28.224</v>
      </c>
      <c r="AR88" s="22" t="s">
        <v>134</v>
      </c>
      <c r="AT88" s="22" t="s">
        <v>129</v>
      </c>
      <c r="AU88" s="22" t="s">
        <v>79</v>
      </c>
      <c r="AY88" s="22" t="s">
        <v>127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2" t="s">
        <v>77</v>
      </c>
      <c r="BK88" s="203">
        <f>ROUND(I88*H88,2)</f>
        <v>0</v>
      </c>
      <c r="BL88" s="22" t="s">
        <v>134</v>
      </c>
      <c r="BM88" s="22" t="s">
        <v>135</v>
      </c>
    </row>
    <row r="89" spans="2:65" s="11" customFormat="1" ht="13.5">
      <c r="B89" s="204"/>
      <c r="C89" s="205"/>
      <c r="D89" s="206" t="s">
        <v>136</v>
      </c>
      <c r="E89" s="207" t="s">
        <v>21</v>
      </c>
      <c r="F89" s="208" t="s">
        <v>137</v>
      </c>
      <c r="G89" s="205"/>
      <c r="H89" s="209" t="s">
        <v>21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136</v>
      </c>
      <c r="AU89" s="215" t="s">
        <v>79</v>
      </c>
      <c r="AV89" s="11" t="s">
        <v>77</v>
      </c>
      <c r="AW89" s="11" t="s">
        <v>33</v>
      </c>
      <c r="AX89" s="11" t="s">
        <v>69</v>
      </c>
      <c r="AY89" s="215" t="s">
        <v>127</v>
      </c>
    </row>
    <row r="90" spans="2:65" s="12" customFormat="1" ht="13.5">
      <c r="B90" s="216"/>
      <c r="C90" s="217"/>
      <c r="D90" s="206" t="s">
        <v>136</v>
      </c>
      <c r="E90" s="218" t="s">
        <v>88</v>
      </c>
      <c r="F90" s="219" t="s">
        <v>89</v>
      </c>
      <c r="G90" s="217"/>
      <c r="H90" s="220">
        <v>288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136</v>
      </c>
      <c r="AU90" s="226" t="s">
        <v>79</v>
      </c>
      <c r="AV90" s="12" t="s">
        <v>79</v>
      </c>
      <c r="AW90" s="12" t="s">
        <v>33</v>
      </c>
      <c r="AX90" s="12" t="s">
        <v>77</v>
      </c>
      <c r="AY90" s="226" t="s">
        <v>127</v>
      </c>
    </row>
    <row r="91" spans="2:65" s="10" customFormat="1" ht="29.85" customHeight="1">
      <c r="B91" s="175"/>
      <c r="C91" s="176"/>
      <c r="D91" s="189" t="s">
        <v>68</v>
      </c>
      <c r="E91" s="190" t="s">
        <v>138</v>
      </c>
      <c r="F91" s="190" t="s">
        <v>139</v>
      </c>
      <c r="G91" s="176"/>
      <c r="H91" s="176"/>
      <c r="I91" s="179"/>
      <c r="J91" s="191">
        <f>BK91</f>
        <v>0</v>
      </c>
      <c r="K91" s="176"/>
      <c r="L91" s="181"/>
      <c r="M91" s="182"/>
      <c r="N91" s="183"/>
      <c r="O91" s="183"/>
      <c r="P91" s="184">
        <f>SUM(P92:P103)</f>
        <v>0</v>
      </c>
      <c r="Q91" s="183"/>
      <c r="R91" s="184">
        <f>SUM(R92:R103)</f>
        <v>49.868601999999996</v>
      </c>
      <c r="S91" s="183"/>
      <c r="T91" s="185">
        <f>SUM(T92:T103)</f>
        <v>0</v>
      </c>
      <c r="AR91" s="186" t="s">
        <v>77</v>
      </c>
      <c r="AT91" s="187" t="s">
        <v>68</v>
      </c>
      <c r="AU91" s="187" t="s">
        <v>77</v>
      </c>
      <c r="AY91" s="186" t="s">
        <v>127</v>
      </c>
      <c r="BK91" s="188">
        <f>SUM(BK92:BK103)</f>
        <v>0</v>
      </c>
    </row>
    <row r="92" spans="2:65" s="1" customFormat="1" ht="22.5" customHeight="1">
      <c r="B92" s="39"/>
      <c r="C92" s="192" t="s">
        <v>79</v>
      </c>
      <c r="D92" s="192" t="s">
        <v>129</v>
      </c>
      <c r="E92" s="193" t="s">
        <v>140</v>
      </c>
      <c r="F92" s="194" t="s">
        <v>141</v>
      </c>
      <c r="G92" s="195" t="s">
        <v>132</v>
      </c>
      <c r="H92" s="196">
        <v>25.92</v>
      </c>
      <c r="I92" s="197"/>
      <c r="J92" s="198">
        <f>ROUND(I92*H92,2)</f>
        <v>0</v>
      </c>
      <c r="K92" s="194" t="s">
        <v>133</v>
      </c>
      <c r="L92" s="59"/>
      <c r="M92" s="199" t="s">
        <v>21</v>
      </c>
      <c r="N92" s="200" t="s">
        <v>40</v>
      </c>
      <c r="O92" s="40"/>
      <c r="P92" s="201">
        <f>O92*H92</f>
        <v>0</v>
      </c>
      <c r="Q92" s="201">
        <v>0.47260000000000002</v>
      </c>
      <c r="R92" s="201">
        <f>Q92*H92</f>
        <v>12.249792000000001</v>
      </c>
      <c r="S92" s="201">
        <v>0</v>
      </c>
      <c r="T92" s="202">
        <f>S92*H92</f>
        <v>0</v>
      </c>
      <c r="AR92" s="22" t="s">
        <v>134</v>
      </c>
      <c r="AT92" s="22" t="s">
        <v>129</v>
      </c>
      <c r="AU92" s="22" t="s">
        <v>79</v>
      </c>
      <c r="AY92" s="22" t="s">
        <v>127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2" t="s">
        <v>77</v>
      </c>
      <c r="BK92" s="203">
        <f>ROUND(I92*H92,2)</f>
        <v>0</v>
      </c>
      <c r="BL92" s="22" t="s">
        <v>134</v>
      </c>
      <c r="BM92" s="22" t="s">
        <v>142</v>
      </c>
    </row>
    <row r="93" spans="2:65" s="11" customFormat="1" ht="13.5">
      <c r="B93" s="204"/>
      <c r="C93" s="205"/>
      <c r="D93" s="206" t="s">
        <v>136</v>
      </c>
      <c r="E93" s="207" t="s">
        <v>21</v>
      </c>
      <c r="F93" s="208" t="s">
        <v>143</v>
      </c>
      <c r="G93" s="205"/>
      <c r="H93" s="209" t="s">
        <v>21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136</v>
      </c>
      <c r="AU93" s="215" t="s">
        <v>79</v>
      </c>
      <c r="AV93" s="11" t="s">
        <v>77</v>
      </c>
      <c r="AW93" s="11" t="s">
        <v>33</v>
      </c>
      <c r="AX93" s="11" t="s">
        <v>69</v>
      </c>
      <c r="AY93" s="215" t="s">
        <v>127</v>
      </c>
    </row>
    <row r="94" spans="2:65" s="12" customFormat="1" ht="13.5">
      <c r="B94" s="216"/>
      <c r="C94" s="217"/>
      <c r="D94" s="227" t="s">
        <v>136</v>
      </c>
      <c r="E94" s="228" t="s">
        <v>21</v>
      </c>
      <c r="F94" s="229" t="s">
        <v>144</v>
      </c>
      <c r="G94" s="217"/>
      <c r="H94" s="230">
        <v>25.92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136</v>
      </c>
      <c r="AU94" s="226" t="s">
        <v>79</v>
      </c>
      <c r="AV94" s="12" t="s">
        <v>79</v>
      </c>
      <c r="AW94" s="12" t="s">
        <v>33</v>
      </c>
      <c r="AX94" s="12" t="s">
        <v>77</v>
      </c>
      <c r="AY94" s="226" t="s">
        <v>127</v>
      </c>
    </row>
    <row r="95" spans="2:65" s="1" customFormat="1" ht="31.5" customHeight="1">
      <c r="B95" s="39"/>
      <c r="C95" s="192" t="s">
        <v>145</v>
      </c>
      <c r="D95" s="192" t="s">
        <v>129</v>
      </c>
      <c r="E95" s="193" t="s">
        <v>146</v>
      </c>
      <c r="F95" s="194" t="s">
        <v>147</v>
      </c>
      <c r="G95" s="195" t="s">
        <v>148</v>
      </c>
      <c r="H95" s="196">
        <v>85</v>
      </c>
      <c r="I95" s="197"/>
      <c r="J95" s="198">
        <f>ROUND(I95*H95,2)</f>
        <v>0</v>
      </c>
      <c r="K95" s="194" t="s">
        <v>133</v>
      </c>
      <c r="L95" s="59"/>
      <c r="M95" s="199" t="s">
        <v>21</v>
      </c>
      <c r="N95" s="200" t="s">
        <v>40</v>
      </c>
      <c r="O95" s="40"/>
      <c r="P95" s="201">
        <f>O95*H95</f>
        <v>0</v>
      </c>
      <c r="Q95" s="201">
        <v>8.4999999999999995E-4</v>
      </c>
      <c r="R95" s="201">
        <f>Q95*H95</f>
        <v>7.2249999999999995E-2</v>
      </c>
      <c r="S95" s="201">
        <v>0</v>
      </c>
      <c r="T95" s="202">
        <f>S95*H95</f>
        <v>0</v>
      </c>
      <c r="AR95" s="22" t="s">
        <v>134</v>
      </c>
      <c r="AT95" s="22" t="s">
        <v>129</v>
      </c>
      <c r="AU95" s="22" t="s">
        <v>79</v>
      </c>
      <c r="AY95" s="22" t="s">
        <v>127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2" t="s">
        <v>77</v>
      </c>
      <c r="BK95" s="203">
        <f>ROUND(I95*H95,2)</f>
        <v>0</v>
      </c>
      <c r="BL95" s="22" t="s">
        <v>134</v>
      </c>
      <c r="BM95" s="22" t="s">
        <v>149</v>
      </c>
    </row>
    <row r="96" spans="2:65" s="11" customFormat="1" ht="13.5">
      <c r="B96" s="204"/>
      <c r="C96" s="205"/>
      <c r="D96" s="206" t="s">
        <v>136</v>
      </c>
      <c r="E96" s="207" t="s">
        <v>21</v>
      </c>
      <c r="F96" s="208" t="s">
        <v>150</v>
      </c>
      <c r="G96" s="205"/>
      <c r="H96" s="209" t="s">
        <v>21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136</v>
      </c>
      <c r="AU96" s="215" t="s">
        <v>79</v>
      </c>
      <c r="AV96" s="11" t="s">
        <v>77</v>
      </c>
      <c r="AW96" s="11" t="s">
        <v>33</v>
      </c>
      <c r="AX96" s="11" t="s">
        <v>69</v>
      </c>
      <c r="AY96" s="215" t="s">
        <v>127</v>
      </c>
    </row>
    <row r="97" spans="2:65" s="12" customFormat="1" ht="13.5">
      <c r="B97" s="216"/>
      <c r="C97" s="217"/>
      <c r="D97" s="227" t="s">
        <v>136</v>
      </c>
      <c r="E97" s="228" t="s">
        <v>21</v>
      </c>
      <c r="F97" s="229" t="s">
        <v>151</v>
      </c>
      <c r="G97" s="217"/>
      <c r="H97" s="230">
        <v>85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136</v>
      </c>
      <c r="AU97" s="226" t="s">
        <v>79</v>
      </c>
      <c r="AV97" s="12" t="s">
        <v>79</v>
      </c>
      <c r="AW97" s="12" t="s">
        <v>33</v>
      </c>
      <c r="AX97" s="12" t="s">
        <v>77</v>
      </c>
      <c r="AY97" s="226" t="s">
        <v>127</v>
      </c>
    </row>
    <row r="98" spans="2:65" s="1" customFormat="1" ht="22.5" customHeight="1">
      <c r="B98" s="39"/>
      <c r="C98" s="192" t="s">
        <v>134</v>
      </c>
      <c r="D98" s="192" t="s">
        <v>129</v>
      </c>
      <c r="E98" s="193" t="s">
        <v>152</v>
      </c>
      <c r="F98" s="194" t="s">
        <v>153</v>
      </c>
      <c r="G98" s="195" t="s">
        <v>132</v>
      </c>
      <c r="H98" s="196">
        <v>288</v>
      </c>
      <c r="I98" s="197"/>
      <c r="J98" s="198">
        <f>ROUND(I98*H98,2)</f>
        <v>0</v>
      </c>
      <c r="K98" s="194" t="s">
        <v>133</v>
      </c>
      <c r="L98" s="59"/>
      <c r="M98" s="199" t="s">
        <v>21</v>
      </c>
      <c r="N98" s="200" t="s">
        <v>40</v>
      </c>
      <c r="O98" s="40"/>
      <c r="P98" s="201">
        <f>O98*H98</f>
        <v>0</v>
      </c>
      <c r="Q98" s="201">
        <v>7.1000000000000002E-4</v>
      </c>
      <c r="R98" s="201">
        <f>Q98*H98</f>
        <v>0.20448</v>
      </c>
      <c r="S98" s="201">
        <v>0</v>
      </c>
      <c r="T98" s="202">
        <f>S98*H98</f>
        <v>0</v>
      </c>
      <c r="AR98" s="22" t="s">
        <v>134</v>
      </c>
      <c r="AT98" s="22" t="s">
        <v>129</v>
      </c>
      <c r="AU98" s="22" t="s">
        <v>79</v>
      </c>
      <c r="AY98" s="22" t="s">
        <v>127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2" t="s">
        <v>77</v>
      </c>
      <c r="BK98" s="203">
        <f>ROUND(I98*H98,2)</f>
        <v>0</v>
      </c>
      <c r="BL98" s="22" t="s">
        <v>134</v>
      </c>
      <c r="BM98" s="22" t="s">
        <v>154</v>
      </c>
    </row>
    <row r="99" spans="2:65" s="11" customFormat="1" ht="13.5">
      <c r="B99" s="204"/>
      <c r="C99" s="205"/>
      <c r="D99" s="206" t="s">
        <v>136</v>
      </c>
      <c r="E99" s="207" t="s">
        <v>21</v>
      </c>
      <c r="F99" s="208" t="s">
        <v>155</v>
      </c>
      <c r="G99" s="205"/>
      <c r="H99" s="209" t="s">
        <v>21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136</v>
      </c>
      <c r="AU99" s="215" t="s">
        <v>79</v>
      </c>
      <c r="AV99" s="11" t="s">
        <v>77</v>
      </c>
      <c r="AW99" s="11" t="s">
        <v>33</v>
      </c>
      <c r="AX99" s="11" t="s">
        <v>69</v>
      </c>
      <c r="AY99" s="215" t="s">
        <v>127</v>
      </c>
    </row>
    <row r="100" spans="2:65" s="12" customFormat="1" ht="13.5">
      <c r="B100" s="216"/>
      <c r="C100" s="217"/>
      <c r="D100" s="227" t="s">
        <v>136</v>
      </c>
      <c r="E100" s="228" t="s">
        <v>21</v>
      </c>
      <c r="F100" s="229" t="s">
        <v>89</v>
      </c>
      <c r="G100" s="217"/>
      <c r="H100" s="230">
        <v>288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136</v>
      </c>
      <c r="AU100" s="226" t="s">
        <v>79</v>
      </c>
      <c r="AV100" s="12" t="s">
        <v>79</v>
      </c>
      <c r="AW100" s="12" t="s">
        <v>33</v>
      </c>
      <c r="AX100" s="12" t="s">
        <v>77</v>
      </c>
      <c r="AY100" s="226" t="s">
        <v>127</v>
      </c>
    </row>
    <row r="101" spans="2:65" s="1" customFormat="1" ht="31.5" customHeight="1">
      <c r="B101" s="39"/>
      <c r="C101" s="192" t="s">
        <v>138</v>
      </c>
      <c r="D101" s="192" t="s">
        <v>129</v>
      </c>
      <c r="E101" s="193" t="s">
        <v>156</v>
      </c>
      <c r="F101" s="194" t="s">
        <v>157</v>
      </c>
      <c r="G101" s="195" t="s">
        <v>132</v>
      </c>
      <c r="H101" s="196">
        <v>288</v>
      </c>
      <c r="I101" s="197"/>
      <c r="J101" s="198">
        <f>ROUND(I101*H101,2)</f>
        <v>0</v>
      </c>
      <c r="K101" s="194" t="s">
        <v>133</v>
      </c>
      <c r="L101" s="59"/>
      <c r="M101" s="199" t="s">
        <v>21</v>
      </c>
      <c r="N101" s="200" t="s">
        <v>40</v>
      </c>
      <c r="O101" s="40"/>
      <c r="P101" s="201">
        <f>O101*H101</f>
        <v>0</v>
      </c>
      <c r="Q101" s="201">
        <v>0.12966</v>
      </c>
      <c r="R101" s="201">
        <f>Q101*H101</f>
        <v>37.342079999999996</v>
      </c>
      <c r="S101" s="201">
        <v>0</v>
      </c>
      <c r="T101" s="202">
        <f>S101*H101</f>
        <v>0</v>
      </c>
      <c r="AR101" s="22" t="s">
        <v>134</v>
      </c>
      <c r="AT101" s="22" t="s">
        <v>129</v>
      </c>
      <c r="AU101" s="22" t="s">
        <v>79</v>
      </c>
      <c r="AY101" s="22" t="s">
        <v>127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2" t="s">
        <v>77</v>
      </c>
      <c r="BK101" s="203">
        <f>ROUND(I101*H101,2)</f>
        <v>0</v>
      </c>
      <c r="BL101" s="22" t="s">
        <v>134</v>
      </c>
      <c r="BM101" s="22" t="s">
        <v>158</v>
      </c>
    </row>
    <row r="102" spans="2:65" s="11" customFormat="1" ht="13.5">
      <c r="B102" s="204"/>
      <c r="C102" s="205"/>
      <c r="D102" s="206" t="s">
        <v>136</v>
      </c>
      <c r="E102" s="207" t="s">
        <v>21</v>
      </c>
      <c r="F102" s="208" t="s">
        <v>159</v>
      </c>
      <c r="G102" s="205"/>
      <c r="H102" s="209" t="s">
        <v>21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136</v>
      </c>
      <c r="AU102" s="215" t="s">
        <v>79</v>
      </c>
      <c r="AV102" s="11" t="s">
        <v>77</v>
      </c>
      <c r="AW102" s="11" t="s">
        <v>33</v>
      </c>
      <c r="AX102" s="11" t="s">
        <v>69</v>
      </c>
      <c r="AY102" s="215" t="s">
        <v>127</v>
      </c>
    </row>
    <row r="103" spans="2:65" s="12" customFormat="1" ht="13.5">
      <c r="B103" s="216"/>
      <c r="C103" s="217"/>
      <c r="D103" s="206" t="s">
        <v>136</v>
      </c>
      <c r="E103" s="218" t="s">
        <v>21</v>
      </c>
      <c r="F103" s="219" t="s">
        <v>89</v>
      </c>
      <c r="G103" s="217"/>
      <c r="H103" s="220">
        <v>288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136</v>
      </c>
      <c r="AU103" s="226" t="s">
        <v>79</v>
      </c>
      <c r="AV103" s="12" t="s">
        <v>79</v>
      </c>
      <c r="AW103" s="12" t="s">
        <v>33</v>
      </c>
      <c r="AX103" s="12" t="s">
        <v>77</v>
      </c>
      <c r="AY103" s="226" t="s">
        <v>127</v>
      </c>
    </row>
    <row r="104" spans="2:65" s="10" customFormat="1" ht="29.85" customHeight="1">
      <c r="B104" s="175"/>
      <c r="C104" s="176"/>
      <c r="D104" s="189" t="s">
        <v>68</v>
      </c>
      <c r="E104" s="190" t="s">
        <v>160</v>
      </c>
      <c r="F104" s="190" t="s">
        <v>161</v>
      </c>
      <c r="G104" s="176"/>
      <c r="H104" s="176"/>
      <c r="I104" s="179"/>
      <c r="J104" s="191">
        <f>BK104</f>
        <v>0</v>
      </c>
      <c r="K104" s="176"/>
      <c r="L104" s="181"/>
      <c r="M104" s="182"/>
      <c r="N104" s="183"/>
      <c r="O104" s="183"/>
      <c r="P104" s="184">
        <f>SUM(P105:P113)</f>
        <v>0</v>
      </c>
      <c r="Q104" s="183"/>
      <c r="R104" s="184">
        <f>SUM(R105:R113)</f>
        <v>0</v>
      </c>
      <c r="S104" s="183"/>
      <c r="T104" s="185">
        <f>SUM(T105:T113)</f>
        <v>16.128</v>
      </c>
      <c r="AR104" s="186" t="s">
        <v>77</v>
      </c>
      <c r="AT104" s="187" t="s">
        <v>68</v>
      </c>
      <c r="AU104" s="187" t="s">
        <v>77</v>
      </c>
      <c r="AY104" s="186" t="s">
        <v>127</v>
      </c>
      <c r="BK104" s="188">
        <f>SUM(BK105:BK113)</f>
        <v>0</v>
      </c>
    </row>
    <row r="105" spans="2:65" s="1" customFormat="1" ht="22.5" customHeight="1">
      <c r="B105" s="39"/>
      <c r="C105" s="192" t="s">
        <v>162</v>
      </c>
      <c r="D105" s="192" t="s">
        <v>129</v>
      </c>
      <c r="E105" s="193" t="s">
        <v>163</v>
      </c>
      <c r="F105" s="194" t="s">
        <v>164</v>
      </c>
      <c r="G105" s="195" t="s">
        <v>148</v>
      </c>
      <c r="H105" s="196">
        <v>68</v>
      </c>
      <c r="I105" s="197"/>
      <c r="J105" s="198">
        <f>ROUND(I105*H105,2)</f>
        <v>0</v>
      </c>
      <c r="K105" s="194" t="s">
        <v>133</v>
      </c>
      <c r="L105" s="59"/>
      <c r="M105" s="199" t="s">
        <v>21</v>
      </c>
      <c r="N105" s="200" t="s">
        <v>40</v>
      </c>
      <c r="O105" s="40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2" t="s">
        <v>134</v>
      </c>
      <c r="AT105" s="22" t="s">
        <v>129</v>
      </c>
      <c r="AU105" s="22" t="s">
        <v>79</v>
      </c>
      <c r="AY105" s="22" t="s">
        <v>127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2" t="s">
        <v>77</v>
      </c>
      <c r="BK105" s="203">
        <f>ROUND(I105*H105,2)</f>
        <v>0</v>
      </c>
      <c r="BL105" s="22" t="s">
        <v>134</v>
      </c>
      <c r="BM105" s="22" t="s">
        <v>165</v>
      </c>
    </row>
    <row r="106" spans="2:65" s="11" customFormat="1" ht="13.5">
      <c r="B106" s="204"/>
      <c r="C106" s="205"/>
      <c r="D106" s="206" t="s">
        <v>136</v>
      </c>
      <c r="E106" s="207" t="s">
        <v>21</v>
      </c>
      <c r="F106" s="208" t="s">
        <v>166</v>
      </c>
      <c r="G106" s="205"/>
      <c r="H106" s="209" t="s">
        <v>21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136</v>
      </c>
      <c r="AU106" s="215" t="s">
        <v>79</v>
      </c>
      <c r="AV106" s="11" t="s">
        <v>77</v>
      </c>
      <c r="AW106" s="11" t="s">
        <v>33</v>
      </c>
      <c r="AX106" s="11" t="s">
        <v>69</v>
      </c>
      <c r="AY106" s="215" t="s">
        <v>127</v>
      </c>
    </row>
    <row r="107" spans="2:65" s="12" customFormat="1" ht="13.5">
      <c r="B107" s="216"/>
      <c r="C107" s="217"/>
      <c r="D107" s="227" t="s">
        <v>136</v>
      </c>
      <c r="E107" s="228" t="s">
        <v>21</v>
      </c>
      <c r="F107" s="229" t="s">
        <v>167</v>
      </c>
      <c r="G107" s="217"/>
      <c r="H107" s="230">
        <v>68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136</v>
      </c>
      <c r="AU107" s="226" t="s">
        <v>79</v>
      </c>
      <c r="AV107" s="12" t="s">
        <v>79</v>
      </c>
      <c r="AW107" s="12" t="s">
        <v>33</v>
      </c>
      <c r="AX107" s="12" t="s">
        <v>77</v>
      </c>
      <c r="AY107" s="226" t="s">
        <v>127</v>
      </c>
    </row>
    <row r="108" spans="2:65" s="1" customFormat="1" ht="31.5" customHeight="1">
      <c r="B108" s="39"/>
      <c r="C108" s="192" t="s">
        <v>168</v>
      </c>
      <c r="D108" s="192" t="s">
        <v>129</v>
      </c>
      <c r="E108" s="193" t="s">
        <v>169</v>
      </c>
      <c r="F108" s="194" t="s">
        <v>170</v>
      </c>
      <c r="G108" s="195" t="s">
        <v>132</v>
      </c>
      <c r="H108" s="196">
        <v>288</v>
      </c>
      <c r="I108" s="197"/>
      <c r="J108" s="198">
        <f>ROUND(I108*H108,2)</f>
        <v>0</v>
      </c>
      <c r="K108" s="194" t="s">
        <v>133</v>
      </c>
      <c r="L108" s="59"/>
      <c r="M108" s="199" t="s">
        <v>21</v>
      </c>
      <c r="N108" s="200" t="s">
        <v>40</v>
      </c>
      <c r="O108" s="40"/>
      <c r="P108" s="201">
        <f>O108*H108</f>
        <v>0</v>
      </c>
      <c r="Q108" s="201">
        <v>0</v>
      </c>
      <c r="R108" s="201">
        <f>Q108*H108</f>
        <v>0</v>
      </c>
      <c r="S108" s="201">
        <v>0.02</v>
      </c>
      <c r="T108" s="202">
        <f>S108*H108</f>
        <v>5.76</v>
      </c>
      <c r="AR108" s="22" t="s">
        <v>134</v>
      </c>
      <c r="AT108" s="22" t="s">
        <v>129</v>
      </c>
      <c r="AU108" s="22" t="s">
        <v>79</v>
      </c>
      <c r="AY108" s="22" t="s">
        <v>127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2" t="s">
        <v>77</v>
      </c>
      <c r="BK108" s="203">
        <f>ROUND(I108*H108,2)</f>
        <v>0</v>
      </c>
      <c r="BL108" s="22" t="s">
        <v>134</v>
      </c>
      <c r="BM108" s="22" t="s">
        <v>171</v>
      </c>
    </row>
    <row r="109" spans="2:65" s="11" customFormat="1" ht="13.5">
      <c r="B109" s="204"/>
      <c r="C109" s="205"/>
      <c r="D109" s="206" t="s">
        <v>136</v>
      </c>
      <c r="E109" s="207" t="s">
        <v>21</v>
      </c>
      <c r="F109" s="208" t="s">
        <v>172</v>
      </c>
      <c r="G109" s="205"/>
      <c r="H109" s="209" t="s">
        <v>21</v>
      </c>
      <c r="I109" s="210"/>
      <c r="J109" s="205"/>
      <c r="K109" s="205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136</v>
      </c>
      <c r="AU109" s="215" t="s">
        <v>79</v>
      </c>
      <c r="AV109" s="11" t="s">
        <v>77</v>
      </c>
      <c r="AW109" s="11" t="s">
        <v>33</v>
      </c>
      <c r="AX109" s="11" t="s">
        <v>69</v>
      </c>
      <c r="AY109" s="215" t="s">
        <v>127</v>
      </c>
    </row>
    <row r="110" spans="2:65" s="12" customFormat="1" ht="13.5">
      <c r="B110" s="216"/>
      <c r="C110" s="217"/>
      <c r="D110" s="227" t="s">
        <v>136</v>
      </c>
      <c r="E110" s="228" t="s">
        <v>21</v>
      </c>
      <c r="F110" s="229" t="s">
        <v>89</v>
      </c>
      <c r="G110" s="217"/>
      <c r="H110" s="230">
        <v>288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136</v>
      </c>
      <c r="AU110" s="226" t="s">
        <v>79</v>
      </c>
      <c r="AV110" s="12" t="s">
        <v>79</v>
      </c>
      <c r="AW110" s="12" t="s">
        <v>33</v>
      </c>
      <c r="AX110" s="12" t="s">
        <v>77</v>
      </c>
      <c r="AY110" s="226" t="s">
        <v>127</v>
      </c>
    </row>
    <row r="111" spans="2:65" s="1" customFormat="1" ht="22.5" customHeight="1">
      <c r="B111" s="39"/>
      <c r="C111" s="192" t="s">
        <v>173</v>
      </c>
      <c r="D111" s="192" t="s">
        <v>129</v>
      </c>
      <c r="E111" s="193" t="s">
        <v>174</v>
      </c>
      <c r="F111" s="194" t="s">
        <v>175</v>
      </c>
      <c r="G111" s="195" t="s">
        <v>176</v>
      </c>
      <c r="H111" s="196">
        <v>4.32</v>
      </c>
      <c r="I111" s="197"/>
      <c r="J111" s="198">
        <f>ROUND(I111*H111,2)</f>
        <v>0</v>
      </c>
      <c r="K111" s="194" t="s">
        <v>133</v>
      </c>
      <c r="L111" s="59"/>
      <c r="M111" s="199" t="s">
        <v>21</v>
      </c>
      <c r="N111" s="200" t="s">
        <v>40</v>
      </c>
      <c r="O111" s="40"/>
      <c r="P111" s="201">
        <f>O111*H111</f>
        <v>0</v>
      </c>
      <c r="Q111" s="201">
        <v>0</v>
      </c>
      <c r="R111" s="201">
        <f>Q111*H111</f>
        <v>0</v>
      </c>
      <c r="S111" s="201">
        <v>2.4</v>
      </c>
      <c r="T111" s="202">
        <f>S111*H111</f>
        <v>10.368</v>
      </c>
      <c r="AR111" s="22" t="s">
        <v>134</v>
      </c>
      <c r="AT111" s="22" t="s">
        <v>129</v>
      </c>
      <c r="AU111" s="22" t="s">
        <v>79</v>
      </c>
      <c r="AY111" s="22" t="s">
        <v>127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2" t="s">
        <v>77</v>
      </c>
      <c r="BK111" s="203">
        <f>ROUND(I111*H111,2)</f>
        <v>0</v>
      </c>
      <c r="BL111" s="22" t="s">
        <v>134</v>
      </c>
      <c r="BM111" s="22" t="s">
        <v>177</v>
      </c>
    </row>
    <row r="112" spans="2:65" s="11" customFormat="1" ht="13.5">
      <c r="B112" s="204"/>
      <c r="C112" s="205"/>
      <c r="D112" s="206" t="s">
        <v>136</v>
      </c>
      <c r="E112" s="207" t="s">
        <v>21</v>
      </c>
      <c r="F112" s="208" t="s">
        <v>178</v>
      </c>
      <c r="G112" s="205"/>
      <c r="H112" s="209" t="s">
        <v>21</v>
      </c>
      <c r="I112" s="210"/>
      <c r="J112" s="205"/>
      <c r="K112" s="205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136</v>
      </c>
      <c r="AU112" s="215" t="s">
        <v>79</v>
      </c>
      <c r="AV112" s="11" t="s">
        <v>77</v>
      </c>
      <c r="AW112" s="11" t="s">
        <v>33</v>
      </c>
      <c r="AX112" s="11" t="s">
        <v>69</v>
      </c>
      <c r="AY112" s="215" t="s">
        <v>127</v>
      </c>
    </row>
    <row r="113" spans="2:65" s="12" customFormat="1" ht="13.5">
      <c r="B113" s="216"/>
      <c r="C113" s="217"/>
      <c r="D113" s="206" t="s">
        <v>136</v>
      </c>
      <c r="E113" s="218" t="s">
        <v>90</v>
      </c>
      <c r="F113" s="219" t="s">
        <v>179</v>
      </c>
      <c r="G113" s="217"/>
      <c r="H113" s="220">
        <v>4.32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136</v>
      </c>
      <c r="AU113" s="226" t="s">
        <v>79</v>
      </c>
      <c r="AV113" s="12" t="s">
        <v>79</v>
      </c>
      <c r="AW113" s="12" t="s">
        <v>33</v>
      </c>
      <c r="AX113" s="12" t="s">
        <v>77</v>
      </c>
      <c r="AY113" s="226" t="s">
        <v>127</v>
      </c>
    </row>
    <row r="114" spans="2:65" s="10" customFormat="1" ht="29.85" customHeight="1">
      <c r="B114" s="175"/>
      <c r="C114" s="176"/>
      <c r="D114" s="189" t="s">
        <v>68</v>
      </c>
      <c r="E114" s="190" t="s">
        <v>180</v>
      </c>
      <c r="F114" s="190" t="s">
        <v>181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SUM(P115:P122)</f>
        <v>0</v>
      </c>
      <c r="Q114" s="183"/>
      <c r="R114" s="184">
        <f>SUM(R115:R122)</f>
        <v>0</v>
      </c>
      <c r="S114" s="183"/>
      <c r="T114" s="185">
        <f>SUM(T115:T122)</f>
        <v>0</v>
      </c>
      <c r="AR114" s="186" t="s">
        <v>77</v>
      </c>
      <c r="AT114" s="187" t="s">
        <v>68</v>
      </c>
      <c r="AU114" s="187" t="s">
        <v>77</v>
      </c>
      <c r="AY114" s="186" t="s">
        <v>127</v>
      </c>
      <c r="BK114" s="188">
        <f>SUM(BK115:BK122)</f>
        <v>0</v>
      </c>
    </row>
    <row r="115" spans="2:65" s="1" customFormat="1" ht="31.5" customHeight="1">
      <c r="B115" s="39"/>
      <c r="C115" s="192" t="s">
        <v>160</v>
      </c>
      <c r="D115" s="192" t="s">
        <v>129</v>
      </c>
      <c r="E115" s="193" t="s">
        <v>182</v>
      </c>
      <c r="F115" s="194" t="s">
        <v>183</v>
      </c>
      <c r="G115" s="195" t="s">
        <v>184</v>
      </c>
      <c r="H115" s="196">
        <v>38.591999999999999</v>
      </c>
      <c r="I115" s="197"/>
      <c r="J115" s="198">
        <f>ROUND(I115*H115,2)</f>
        <v>0</v>
      </c>
      <c r="K115" s="194" t="s">
        <v>133</v>
      </c>
      <c r="L115" s="59"/>
      <c r="M115" s="199" t="s">
        <v>21</v>
      </c>
      <c r="N115" s="200" t="s">
        <v>40</v>
      </c>
      <c r="O115" s="40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2" t="s">
        <v>134</v>
      </c>
      <c r="AT115" s="22" t="s">
        <v>129</v>
      </c>
      <c r="AU115" s="22" t="s">
        <v>79</v>
      </c>
      <c r="AY115" s="22" t="s">
        <v>127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2" t="s">
        <v>77</v>
      </c>
      <c r="BK115" s="203">
        <f>ROUND(I115*H115,2)</f>
        <v>0</v>
      </c>
      <c r="BL115" s="22" t="s">
        <v>134</v>
      </c>
      <c r="BM115" s="22" t="s">
        <v>185</v>
      </c>
    </row>
    <row r="116" spans="2:65" s="12" customFormat="1" ht="13.5">
      <c r="B116" s="216"/>
      <c r="C116" s="217"/>
      <c r="D116" s="227" t="s">
        <v>136</v>
      </c>
      <c r="E116" s="228" t="s">
        <v>93</v>
      </c>
      <c r="F116" s="229" t="s">
        <v>186</v>
      </c>
      <c r="G116" s="217"/>
      <c r="H116" s="230">
        <v>38.591999999999999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136</v>
      </c>
      <c r="AU116" s="226" t="s">
        <v>79</v>
      </c>
      <c r="AV116" s="12" t="s">
        <v>79</v>
      </c>
      <c r="AW116" s="12" t="s">
        <v>33</v>
      </c>
      <c r="AX116" s="12" t="s">
        <v>77</v>
      </c>
      <c r="AY116" s="226" t="s">
        <v>127</v>
      </c>
    </row>
    <row r="117" spans="2:65" s="1" customFormat="1" ht="31.5" customHeight="1">
      <c r="B117" s="39"/>
      <c r="C117" s="192" t="s">
        <v>187</v>
      </c>
      <c r="D117" s="192" t="s">
        <v>129</v>
      </c>
      <c r="E117" s="193" t="s">
        <v>188</v>
      </c>
      <c r="F117" s="194" t="s">
        <v>189</v>
      </c>
      <c r="G117" s="195" t="s">
        <v>184</v>
      </c>
      <c r="H117" s="196">
        <v>154.36799999999999</v>
      </c>
      <c r="I117" s="197"/>
      <c r="J117" s="198">
        <f>ROUND(I117*H117,2)</f>
        <v>0</v>
      </c>
      <c r="K117" s="194" t="s">
        <v>133</v>
      </c>
      <c r="L117" s="59"/>
      <c r="M117" s="199" t="s">
        <v>21</v>
      </c>
      <c r="N117" s="200" t="s">
        <v>40</v>
      </c>
      <c r="O117" s="40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2" t="s">
        <v>134</v>
      </c>
      <c r="AT117" s="22" t="s">
        <v>129</v>
      </c>
      <c r="AU117" s="22" t="s">
        <v>79</v>
      </c>
      <c r="AY117" s="22" t="s">
        <v>127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2" t="s">
        <v>77</v>
      </c>
      <c r="BK117" s="203">
        <f>ROUND(I117*H117,2)</f>
        <v>0</v>
      </c>
      <c r="BL117" s="22" t="s">
        <v>134</v>
      </c>
      <c r="BM117" s="22" t="s">
        <v>190</v>
      </c>
    </row>
    <row r="118" spans="2:65" s="12" customFormat="1" ht="13.5">
      <c r="B118" s="216"/>
      <c r="C118" s="217"/>
      <c r="D118" s="227" t="s">
        <v>136</v>
      </c>
      <c r="E118" s="228" t="s">
        <v>21</v>
      </c>
      <c r="F118" s="229" t="s">
        <v>191</v>
      </c>
      <c r="G118" s="217"/>
      <c r="H118" s="230">
        <v>154.36799999999999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136</v>
      </c>
      <c r="AU118" s="226" t="s">
        <v>79</v>
      </c>
      <c r="AV118" s="12" t="s">
        <v>79</v>
      </c>
      <c r="AW118" s="12" t="s">
        <v>33</v>
      </c>
      <c r="AX118" s="12" t="s">
        <v>77</v>
      </c>
      <c r="AY118" s="226" t="s">
        <v>127</v>
      </c>
    </row>
    <row r="119" spans="2:65" s="1" customFormat="1" ht="22.5" customHeight="1">
      <c r="B119" s="39"/>
      <c r="C119" s="192" t="s">
        <v>192</v>
      </c>
      <c r="D119" s="192" t="s">
        <v>129</v>
      </c>
      <c r="E119" s="193" t="s">
        <v>193</v>
      </c>
      <c r="F119" s="194" t="s">
        <v>194</v>
      </c>
      <c r="G119" s="195" t="s">
        <v>184</v>
      </c>
      <c r="H119" s="196">
        <v>10.368</v>
      </c>
      <c r="I119" s="197"/>
      <c r="J119" s="198">
        <f>ROUND(I119*H119,2)</f>
        <v>0</v>
      </c>
      <c r="K119" s="194" t="s">
        <v>133</v>
      </c>
      <c r="L119" s="59"/>
      <c r="M119" s="199" t="s">
        <v>21</v>
      </c>
      <c r="N119" s="200" t="s">
        <v>40</v>
      </c>
      <c r="O119" s="40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2" t="s">
        <v>134</v>
      </c>
      <c r="AT119" s="22" t="s">
        <v>129</v>
      </c>
      <c r="AU119" s="22" t="s">
        <v>79</v>
      </c>
      <c r="AY119" s="22" t="s">
        <v>127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2" t="s">
        <v>77</v>
      </c>
      <c r="BK119" s="203">
        <f>ROUND(I119*H119,2)</f>
        <v>0</v>
      </c>
      <c r="BL119" s="22" t="s">
        <v>134</v>
      </c>
      <c r="BM119" s="22" t="s">
        <v>195</v>
      </c>
    </row>
    <row r="120" spans="2:65" s="12" customFormat="1" ht="13.5">
      <c r="B120" s="216"/>
      <c r="C120" s="217"/>
      <c r="D120" s="227" t="s">
        <v>136</v>
      </c>
      <c r="E120" s="228" t="s">
        <v>21</v>
      </c>
      <c r="F120" s="229" t="s">
        <v>196</v>
      </c>
      <c r="G120" s="217"/>
      <c r="H120" s="230">
        <v>10.368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136</v>
      </c>
      <c r="AU120" s="226" t="s">
        <v>79</v>
      </c>
      <c r="AV120" s="12" t="s">
        <v>79</v>
      </c>
      <c r="AW120" s="12" t="s">
        <v>33</v>
      </c>
      <c r="AX120" s="12" t="s">
        <v>77</v>
      </c>
      <c r="AY120" s="226" t="s">
        <v>127</v>
      </c>
    </row>
    <row r="121" spans="2:65" s="1" customFormat="1" ht="22.5" customHeight="1">
      <c r="B121" s="39"/>
      <c r="C121" s="192" t="s">
        <v>197</v>
      </c>
      <c r="D121" s="192" t="s">
        <v>129</v>
      </c>
      <c r="E121" s="193" t="s">
        <v>198</v>
      </c>
      <c r="F121" s="194" t="s">
        <v>199</v>
      </c>
      <c r="G121" s="195" t="s">
        <v>184</v>
      </c>
      <c r="H121" s="196">
        <v>28.224</v>
      </c>
      <c r="I121" s="197"/>
      <c r="J121" s="198">
        <f>ROUND(I121*H121,2)</f>
        <v>0</v>
      </c>
      <c r="K121" s="194" t="s">
        <v>133</v>
      </c>
      <c r="L121" s="59"/>
      <c r="M121" s="199" t="s">
        <v>21</v>
      </c>
      <c r="N121" s="200" t="s">
        <v>40</v>
      </c>
      <c r="O121" s="40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2" t="s">
        <v>134</v>
      </c>
      <c r="AT121" s="22" t="s">
        <v>129</v>
      </c>
      <c r="AU121" s="22" t="s">
        <v>79</v>
      </c>
      <c r="AY121" s="22" t="s">
        <v>127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2" t="s">
        <v>77</v>
      </c>
      <c r="BK121" s="203">
        <f>ROUND(I121*H121,2)</f>
        <v>0</v>
      </c>
      <c r="BL121" s="22" t="s">
        <v>134</v>
      </c>
      <c r="BM121" s="22" t="s">
        <v>200</v>
      </c>
    </row>
    <row r="122" spans="2:65" s="12" customFormat="1" ht="13.5">
      <c r="B122" s="216"/>
      <c r="C122" s="217"/>
      <c r="D122" s="206" t="s">
        <v>136</v>
      </c>
      <c r="E122" s="218" t="s">
        <v>21</v>
      </c>
      <c r="F122" s="219" t="s">
        <v>201</v>
      </c>
      <c r="G122" s="217"/>
      <c r="H122" s="220">
        <v>28.224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136</v>
      </c>
      <c r="AU122" s="226" t="s">
        <v>79</v>
      </c>
      <c r="AV122" s="12" t="s">
        <v>79</v>
      </c>
      <c r="AW122" s="12" t="s">
        <v>33</v>
      </c>
      <c r="AX122" s="12" t="s">
        <v>77</v>
      </c>
      <c r="AY122" s="226" t="s">
        <v>127</v>
      </c>
    </row>
    <row r="123" spans="2:65" s="10" customFormat="1" ht="29.85" customHeight="1">
      <c r="B123" s="175"/>
      <c r="C123" s="176"/>
      <c r="D123" s="189" t="s">
        <v>68</v>
      </c>
      <c r="E123" s="190" t="s">
        <v>202</v>
      </c>
      <c r="F123" s="190" t="s">
        <v>203</v>
      </c>
      <c r="G123" s="176"/>
      <c r="H123" s="176"/>
      <c r="I123" s="179"/>
      <c r="J123" s="191">
        <f>BK123</f>
        <v>0</v>
      </c>
      <c r="K123" s="176"/>
      <c r="L123" s="181"/>
      <c r="M123" s="182"/>
      <c r="N123" s="183"/>
      <c r="O123" s="183"/>
      <c r="P123" s="184">
        <f>P124</f>
        <v>0</v>
      </c>
      <c r="Q123" s="183"/>
      <c r="R123" s="184">
        <f>R124</f>
        <v>0</v>
      </c>
      <c r="S123" s="183"/>
      <c r="T123" s="185">
        <f>T124</f>
        <v>0</v>
      </c>
      <c r="AR123" s="186" t="s">
        <v>77</v>
      </c>
      <c r="AT123" s="187" t="s">
        <v>68</v>
      </c>
      <c r="AU123" s="187" t="s">
        <v>77</v>
      </c>
      <c r="AY123" s="186" t="s">
        <v>127</v>
      </c>
      <c r="BK123" s="188">
        <f>BK124</f>
        <v>0</v>
      </c>
    </row>
    <row r="124" spans="2:65" s="1" customFormat="1" ht="31.5" customHeight="1">
      <c r="B124" s="39"/>
      <c r="C124" s="192" t="s">
        <v>204</v>
      </c>
      <c r="D124" s="192" t="s">
        <v>129</v>
      </c>
      <c r="E124" s="193" t="s">
        <v>205</v>
      </c>
      <c r="F124" s="194" t="s">
        <v>206</v>
      </c>
      <c r="G124" s="195" t="s">
        <v>184</v>
      </c>
      <c r="H124" s="196">
        <v>49.869</v>
      </c>
      <c r="I124" s="197"/>
      <c r="J124" s="198">
        <f>ROUND(I124*H124,2)</f>
        <v>0</v>
      </c>
      <c r="K124" s="194" t="s">
        <v>133</v>
      </c>
      <c r="L124" s="59"/>
      <c r="M124" s="199" t="s">
        <v>21</v>
      </c>
      <c r="N124" s="200" t="s">
        <v>40</v>
      </c>
      <c r="O124" s="40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2" t="s">
        <v>134</v>
      </c>
      <c r="AT124" s="22" t="s">
        <v>129</v>
      </c>
      <c r="AU124" s="22" t="s">
        <v>79</v>
      </c>
      <c r="AY124" s="22" t="s">
        <v>127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2" t="s">
        <v>77</v>
      </c>
      <c r="BK124" s="203">
        <f>ROUND(I124*H124,2)</f>
        <v>0</v>
      </c>
      <c r="BL124" s="22" t="s">
        <v>134</v>
      </c>
      <c r="BM124" s="22" t="s">
        <v>207</v>
      </c>
    </row>
    <row r="125" spans="2:65" s="10" customFormat="1" ht="37.35" customHeight="1">
      <c r="B125" s="175"/>
      <c r="C125" s="176"/>
      <c r="D125" s="177" t="s">
        <v>68</v>
      </c>
      <c r="E125" s="178" t="s">
        <v>208</v>
      </c>
      <c r="F125" s="178" t="s">
        <v>209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P126+P133</f>
        <v>0</v>
      </c>
      <c r="Q125" s="183"/>
      <c r="R125" s="184">
        <f>R126+R133</f>
        <v>0</v>
      </c>
      <c r="S125" s="183"/>
      <c r="T125" s="185">
        <f>T126+T133</f>
        <v>0</v>
      </c>
      <c r="AR125" s="186" t="s">
        <v>138</v>
      </c>
      <c r="AT125" s="187" t="s">
        <v>68</v>
      </c>
      <c r="AU125" s="187" t="s">
        <v>69</v>
      </c>
      <c r="AY125" s="186" t="s">
        <v>127</v>
      </c>
      <c r="BK125" s="188">
        <f>BK126+BK133</f>
        <v>0</v>
      </c>
    </row>
    <row r="126" spans="2:65" s="10" customFormat="1" ht="19.899999999999999" customHeight="1">
      <c r="B126" s="175"/>
      <c r="C126" s="176"/>
      <c r="D126" s="189" t="s">
        <v>68</v>
      </c>
      <c r="E126" s="190" t="s">
        <v>210</v>
      </c>
      <c r="F126" s="190" t="s">
        <v>211</v>
      </c>
      <c r="G126" s="176"/>
      <c r="H126" s="176"/>
      <c r="I126" s="179"/>
      <c r="J126" s="191">
        <f>BK126</f>
        <v>0</v>
      </c>
      <c r="K126" s="176"/>
      <c r="L126" s="181"/>
      <c r="M126" s="182"/>
      <c r="N126" s="183"/>
      <c r="O126" s="183"/>
      <c r="P126" s="184">
        <f>SUM(P127:P132)</f>
        <v>0</v>
      </c>
      <c r="Q126" s="183"/>
      <c r="R126" s="184">
        <f>SUM(R127:R132)</f>
        <v>0</v>
      </c>
      <c r="S126" s="183"/>
      <c r="T126" s="185">
        <f>SUM(T127:T132)</f>
        <v>0</v>
      </c>
      <c r="AR126" s="186" t="s">
        <v>138</v>
      </c>
      <c r="AT126" s="187" t="s">
        <v>68</v>
      </c>
      <c r="AU126" s="187" t="s">
        <v>77</v>
      </c>
      <c r="AY126" s="186" t="s">
        <v>127</v>
      </c>
      <c r="BK126" s="188">
        <f>SUM(BK127:BK132)</f>
        <v>0</v>
      </c>
    </row>
    <row r="127" spans="2:65" s="1" customFormat="1" ht="57" customHeight="1">
      <c r="B127" s="39"/>
      <c r="C127" s="192" t="s">
        <v>212</v>
      </c>
      <c r="D127" s="192" t="s">
        <v>129</v>
      </c>
      <c r="E127" s="193" t="s">
        <v>213</v>
      </c>
      <c r="F127" s="194" t="s">
        <v>214</v>
      </c>
      <c r="G127" s="195" t="s">
        <v>215</v>
      </c>
      <c r="H127" s="196">
        <v>1</v>
      </c>
      <c r="I127" s="197"/>
      <c r="J127" s="198">
        <f>ROUND(I127*H127,2)</f>
        <v>0</v>
      </c>
      <c r="K127" s="194" t="s">
        <v>21</v>
      </c>
      <c r="L127" s="59"/>
      <c r="M127" s="199" t="s">
        <v>21</v>
      </c>
      <c r="N127" s="200" t="s">
        <v>40</v>
      </c>
      <c r="O127" s="4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2" t="s">
        <v>216</v>
      </c>
      <c r="AT127" s="22" t="s">
        <v>129</v>
      </c>
      <c r="AU127" s="22" t="s">
        <v>79</v>
      </c>
      <c r="AY127" s="22" t="s">
        <v>127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2" t="s">
        <v>77</v>
      </c>
      <c r="BK127" s="203">
        <f>ROUND(I127*H127,2)</f>
        <v>0</v>
      </c>
      <c r="BL127" s="22" t="s">
        <v>216</v>
      </c>
      <c r="BM127" s="22" t="s">
        <v>217</v>
      </c>
    </row>
    <row r="128" spans="2:65" s="12" customFormat="1" ht="13.5">
      <c r="B128" s="216"/>
      <c r="C128" s="217"/>
      <c r="D128" s="227" t="s">
        <v>136</v>
      </c>
      <c r="E128" s="228" t="s">
        <v>21</v>
      </c>
      <c r="F128" s="229" t="s">
        <v>77</v>
      </c>
      <c r="G128" s="217"/>
      <c r="H128" s="230">
        <v>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136</v>
      </c>
      <c r="AU128" s="226" t="s">
        <v>79</v>
      </c>
      <c r="AV128" s="12" t="s">
        <v>79</v>
      </c>
      <c r="AW128" s="12" t="s">
        <v>33</v>
      </c>
      <c r="AX128" s="12" t="s">
        <v>77</v>
      </c>
      <c r="AY128" s="226" t="s">
        <v>127</v>
      </c>
    </row>
    <row r="129" spans="2:65" s="1" customFormat="1" ht="57" customHeight="1">
      <c r="B129" s="39"/>
      <c r="C129" s="192" t="s">
        <v>10</v>
      </c>
      <c r="D129" s="192" t="s">
        <v>129</v>
      </c>
      <c r="E129" s="193" t="s">
        <v>218</v>
      </c>
      <c r="F129" s="194" t="s">
        <v>219</v>
      </c>
      <c r="G129" s="195" t="s">
        <v>215</v>
      </c>
      <c r="H129" s="196">
        <v>1</v>
      </c>
      <c r="I129" s="197"/>
      <c r="J129" s="198">
        <f>ROUND(I129*H129,2)</f>
        <v>0</v>
      </c>
      <c r="K129" s="194" t="s">
        <v>21</v>
      </c>
      <c r="L129" s="59"/>
      <c r="M129" s="199" t="s">
        <v>21</v>
      </c>
      <c r="N129" s="200" t="s">
        <v>40</v>
      </c>
      <c r="O129" s="4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2" t="s">
        <v>216</v>
      </c>
      <c r="AT129" s="22" t="s">
        <v>129</v>
      </c>
      <c r="AU129" s="22" t="s">
        <v>79</v>
      </c>
      <c r="AY129" s="22" t="s">
        <v>127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2" t="s">
        <v>77</v>
      </c>
      <c r="BK129" s="203">
        <f>ROUND(I129*H129,2)</f>
        <v>0</v>
      </c>
      <c r="BL129" s="22" t="s">
        <v>216</v>
      </c>
      <c r="BM129" s="22" t="s">
        <v>220</v>
      </c>
    </row>
    <row r="130" spans="2:65" s="12" customFormat="1" ht="13.5">
      <c r="B130" s="216"/>
      <c r="C130" s="217"/>
      <c r="D130" s="227" t="s">
        <v>136</v>
      </c>
      <c r="E130" s="228" t="s">
        <v>21</v>
      </c>
      <c r="F130" s="229" t="s">
        <v>77</v>
      </c>
      <c r="G130" s="217"/>
      <c r="H130" s="230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136</v>
      </c>
      <c r="AU130" s="226" t="s">
        <v>79</v>
      </c>
      <c r="AV130" s="12" t="s">
        <v>79</v>
      </c>
      <c r="AW130" s="12" t="s">
        <v>33</v>
      </c>
      <c r="AX130" s="12" t="s">
        <v>77</v>
      </c>
      <c r="AY130" s="226" t="s">
        <v>127</v>
      </c>
    </row>
    <row r="131" spans="2:65" s="1" customFormat="1" ht="44.25" customHeight="1">
      <c r="B131" s="39"/>
      <c r="C131" s="192" t="s">
        <v>221</v>
      </c>
      <c r="D131" s="192" t="s">
        <v>129</v>
      </c>
      <c r="E131" s="193" t="s">
        <v>222</v>
      </c>
      <c r="F131" s="194" t="s">
        <v>223</v>
      </c>
      <c r="G131" s="195" t="s">
        <v>215</v>
      </c>
      <c r="H131" s="196">
        <v>1</v>
      </c>
      <c r="I131" s="197"/>
      <c r="J131" s="198">
        <f>ROUND(I131*H131,2)</f>
        <v>0</v>
      </c>
      <c r="K131" s="194" t="s">
        <v>21</v>
      </c>
      <c r="L131" s="59"/>
      <c r="M131" s="199" t="s">
        <v>21</v>
      </c>
      <c r="N131" s="200" t="s">
        <v>40</v>
      </c>
      <c r="O131" s="4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2" t="s">
        <v>216</v>
      </c>
      <c r="AT131" s="22" t="s">
        <v>129</v>
      </c>
      <c r="AU131" s="22" t="s">
        <v>79</v>
      </c>
      <c r="AY131" s="22" t="s">
        <v>127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2" t="s">
        <v>77</v>
      </c>
      <c r="BK131" s="203">
        <f>ROUND(I131*H131,2)</f>
        <v>0</v>
      </c>
      <c r="BL131" s="22" t="s">
        <v>216</v>
      </c>
      <c r="BM131" s="22" t="s">
        <v>224</v>
      </c>
    </row>
    <row r="132" spans="2:65" s="12" customFormat="1" ht="13.5">
      <c r="B132" s="216"/>
      <c r="C132" s="217"/>
      <c r="D132" s="206" t="s">
        <v>136</v>
      </c>
      <c r="E132" s="218" t="s">
        <v>21</v>
      </c>
      <c r="F132" s="219" t="s">
        <v>77</v>
      </c>
      <c r="G132" s="217"/>
      <c r="H132" s="220">
        <v>1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136</v>
      </c>
      <c r="AU132" s="226" t="s">
        <v>79</v>
      </c>
      <c r="AV132" s="12" t="s">
        <v>79</v>
      </c>
      <c r="AW132" s="12" t="s">
        <v>33</v>
      </c>
      <c r="AX132" s="12" t="s">
        <v>77</v>
      </c>
      <c r="AY132" s="226" t="s">
        <v>127</v>
      </c>
    </row>
    <row r="133" spans="2:65" s="10" customFormat="1" ht="29.85" customHeight="1">
      <c r="B133" s="175"/>
      <c r="C133" s="176"/>
      <c r="D133" s="189" t="s">
        <v>68</v>
      </c>
      <c r="E133" s="190" t="s">
        <v>225</v>
      </c>
      <c r="F133" s="190" t="s">
        <v>226</v>
      </c>
      <c r="G133" s="176"/>
      <c r="H133" s="176"/>
      <c r="I133" s="179"/>
      <c r="J133" s="191">
        <f>BK133</f>
        <v>0</v>
      </c>
      <c r="K133" s="176"/>
      <c r="L133" s="181"/>
      <c r="M133" s="182"/>
      <c r="N133" s="183"/>
      <c r="O133" s="183"/>
      <c r="P133" s="184">
        <f>SUM(P134:P140)</f>
        <v>0</v>
      </c>
      <c r="Q133" s="183"/>
      <c r="R133" s="184">
        <f>SUM(R134:R140)</f>
        <v>0</v>
      </c>
      <c r="S133" s="183"/>
      <c r="T133" s="185">
        <f>SUM(T134:T140)</f>
        <v>0</v>
      </c>
      <c r="AR133" s="186" t="s">
        <v>138</v>
      </c>
      <c r="AT133" s="187" t="s">
        <v>68</v>
      </c>
      <c r="AU133" s="187" t="s">
        <v>77</v>
      </c>
      <c r="AY133" s="186" t="s">
        <v>127</v>
      </c>
      <c r="BK133" s="188">
        <f>SUM(BK134:BK140)</f>
        <v>0</v>
      </c>
    </row>
    <row r="134" spans="2:65" s="1" customFormat="1" ht="44.25" customHeight="1">
      <c r="B134" s="39"/>
      <c r="C134" s="192" t="s">
        <v>227</v>
      </c>
      <c r="D134" s="192" t="s">
        <v>129</v>
      </c>
      <c r="E134" s="193" t="s">
        <v>228</v>
      </c>
      <c r="F134" s="194" t="s">
        <v>229</v>
      </c>
      <c r="G134" s="195" t="s">
        <v>230</v>
      </c>
      <c r="H134" s="196">
        <v>1</v>
      </c>
      <c r="I134" s="197"/>
      <c r="J134" s="198">
        <f>ROUND(I134*H134,2)</f>
        <v>0</v>
      </c>
      <c r="K134" s="194" t="s">
        <v>21</v>
      </c>
      <c r="L134" s="59"/>
      <c r="M134" s="199" t="s">
        <v>21</v>
      </c>
      <c r="N134" s="200" t="s">
        <v>40</v>
      </c>
      <c r="O134" s="4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2" t="s">
        <v>216</v>
      </c>
      <c r="AT134" s="22" t="s">
        <v>129</v>
      </c>
      <c r="AU134" s="22" t="s">
        <v>79</v>
      </c>
      <c r="AY134" s="22" t="s">
        <v>127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2" t="s">
        <v>77</v>
      </c>
      <c r="BK134" s="203">
        <f>ROUND(I134*H134,2)</f>
        <v>0</v>
      </c>
      <c r="BL134" s="22" t="s">
        <v>216</v>
      </c>
      <c r="BM134" s="22" t="s">
        <v>231</v>
      </c>
    </row>
    <row r="135" spans="2:65" s="12" customFormat="1" ht="13.5">
      <c r="B135" s="216"/>
      <c r="C135" s="217"/>
      <c r="D135" s="227" t="s">
        <v>136</v>
      </c>
      <c r="E135" s="228" t="s">
        <v>21</v>
      </c>
      <c r="F135" s="229" t="s">
        <v>77</v>
      </c>
      <c r="G135" s="217"/>
      <c r="H135" s="230">
        <v>1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136</v>
      </c>
      <c r="AU135" s="226" t="s">
        <v>79</v>
      </c>
      <c r="AV135" s="12" t="s">
        <v>79</v>
      </c>
      <c r="AW135" s="12" t="s">
        <v>33</v>
      </c>
      <c r="AX135" s="12" t="s">
        <v>77</v>
      </c>
      <c r="AY135" s="226" t="s">
        <v>127</v>
      </c>
    </row>
    <row r="136" spans="2:65" s="1" customFormat="1" ht="22.5" customHeight="1">
      <c r="B136" s="39"/>
      <c r="C136" s="192" t="s">
        <v>232</v>
      </c>
      <c r="D136" s="192" t="s">
        <v>129</v>
      </c>
      <c r="E136" s="193" t="s">
        <v>233</v>
      </c>
      <c r="F136" s="194" t="s">
        <v>234</v>
      </c>
      <c r="G136" s="195" t="s">
        <v>230</v>
      </c>
      <c r="H136" s="196">
        <v>1</v>
      </c>
      <c r="I136" s="197"/>
      <c r="J136" s="198">
        <f>ROUND(I136*H136,2)</f>
        <v>0</v>
      </c>
      <c r="K136" s="194" t="s">
        <v>21</v>
      </c>
      <c r="L136" s="59"/>
      <c r="M136" s="199" t="s">
        <v>21</v>
      </c>
      <c r="N136" s="200" t="s">
        <v>40</v>
      </c>
      <c r="O136" s="4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2" t="s">
        <v>216</v>
      </c>
      <c r="AT136" s="22" t="s">
        <v>129</v>
      </c>
      <c r="AU136" s="22" t="s">
        <v>79</v>
      </c>
      <c r="AY136" s="22" t="s">
        <v>127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2" t="s">
        <v>77</v>
      </c>
      <c r="BK136" s="203">
        <f>ROUND(I136*H136,2)</f>
        <v>0</v>
      </c>
      <c r="BL136" s="22" t="s">
        <v>216</v>
      </c>
      <c r="BM136" s="22" t="s">
        <v>235</v>
      </c>
    </row>
    <row r="137" spans="2:65" s="11" customFormat="1" ht="13.5">
      <c r="B137" s="204"/>
      <c r="C137" s="205"/>
      <c r="D137" s="206" t="s">
        <v>136</v>
      </c>
      <c r="E137" s="207" t="s">
        <v>21</v>
      </c>
      <c r="F137" s="208" t="s">
        <v>236</v>
      </c>
      <c r="G137" s="205"/>
      <c r="H137" s="209" t="s">
        <v>21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136</v>
      </c>
      <c r="AU137" s="215" t="s">
        <v>79</v>
      </c>
      <c r="AV137" s="11" t="s">
        <v>77</v>
      </c>
      <c r="AW137" s="11" t="s">
        <v>33</v>
      </c>
      <c r="AX137" s="11" t="s">
        <v>69</v>
      </c>
      <c r="AY137" s="215" t="s">
        <v>127</v>
      </c>
    </row>
    <row r="138" spans="2:65" s="12" customFormat="1" ht="13.5">
      <c r="B138" s="216"/>
      <c r="C138" s="217"/>
      <c r="D138" s="227" t="s">
        <v>136</v>
      </c>
      <c r="E138" s="228" t="s">
        <v>21</v>
      </c>
      <c r="F138" s="229" t="s">
        <v>77</v>
      </c>
      <c r="G138" s="217"/>
      <c r="H138" s="230">
        <v>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136</v>
      </c>
      <c r="AU138" s="226" t="s">
        <v>79</v>
      </c>
      <c r="AV138" s="12" t="s">
        <v>79</v>
      </c>
      <c r="AW138" s="12" t="s">
        <v>33</v>
      </c>
      <c r="AX138" s="12" t="s">
        <v>77</v>
      </c>
      <c r="AY138" s="226" t="s">
        <v>127</v>
      </c>
    </row>
    <row r="139" spans="2:65" s="1" customFormat="1" ht="31.5" customHeight="1">
      <c r="B139" s="39"/>
      <c r="C139" s="192" t="s">
        <v>237</v>
      </c>
      <c r="D139" s="192" t="s">
        <v>129</v>
      </c>
      <c r="E139" s="193" t="s">
        <v>238</v>
      </c>
      <c r="F139" s="194" t="s">
        <v>239</v>
      </c>
      <c r="G139" s="195" t="s">
        <v>215</v>
      </c>
      <c r="H139" s="196">
        <v>1</v>
      </c>
      <c r="I139" s="197"/>
      <c r="J139" s="198">
        <f>ROUND(I139*H139,2)</f>
        <v>0</v>
      </c>
      <c r="K139" s="194" t="s">
        <v>21</v>
      </c>
      <c r="L139" s="59"/>
      <c r="M139" s="199" t="s">
        <v>21</v>
      </c>
      <c r="N139" s="200" t="s">
        <v>40</v>
      </c>
      <c r="O139" s="4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2" t="s">
        <v>216</v>
      </c>
      <c r="AT139" s="22" t="s">
        <v>129</v>
      </c>
      <c r="AU139" s="22" t="s">
        <v>79</v>
      </c>
      <c r="AY139" s="22" t="s">
        <v>127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2" t="s">
        <v>77</v>
      </c>
      <c r="BK139" s="203">
        <f>ROUND(I139*H139,2)</f>
        <v>0</v>
      </c>
      <c r="BL139" s="22" t="s">
        <v>216</v>
      </c>
      <c r="BM139" s="22" t="s">
        <v>240</v>
      </c>
    </row>
    <row r="140" spans="2:65" s="12" customFormat="1" ht="13.5">
      <c r="B140" s="216"/>
      <c r="C140" s="217"/>
      <c r="D140" s="206" t="s">
        <v>136</v>
      </c>
      <c r="E140" s="218" t="s">
        <v>21</v>
      </c>
      <c r="F140" s="219" t="s">
        <v>77</v>
      </c>
      <c r="G140" s="217"/>
      <c r="H140" s="220">
        <v>1</v>
      </c>
      <c r="I140" s="221"/>
      <c r="J140" s="217"/>
      <c r="K140" s="217"/>
      <c r="L140" s="222"/>
      <c r="M140" s="231"/>
      <c r="N140" s="232"/>
      <c r="O140" s="232"/>
      <c r="P140" s="232"/>
      <c r="Q140" s="232"/>
      <c r="R140" s="232"/>
      <c r="S140" s="232"/>
      <c r="T140" s="233"/>
      <c r="AT140" s="226" t="s">
        <v>136</v>
      </c>
      <c r="AU140" s="226" t="s">
        <v>79</v>
      </c>
      <c r="AV140" s="12" t="s">
        <v>79</v>
      </c>
      <c r="AW140" s="12" t="s">
        <v>33</v>
      </c>
      <c r="AX140" s="12" t="s">
        <v>77</v>
      </c>
      <c r="AY140" s="226" t="s">
        <v>127</v>
      </c>
    </row>
    <row r="141" spans="2:65" s="1" customFormat="1" ht="6.95" customHeight="1">
      <c r="B141" s="54"/>
      <c r="C141" s="55"/>
      <c r="D141" s="55"/>
      <c r="E141" s="55"/>
      <c r="F141" s="55"/>
      <c r="G141" s="55"/>
      <c r="H141" s="55"/>
      <c r="I141" s="138"/>
      <c r="J141" s="55"/>
      <c r="K141" s="55"/>
      <c r="L141" s="59"/>
    </row>
  </sheetData>
  <sheetProtection algorithmName="SHA-512" hashValue="vsFBXjxoEXSkMCwc+r5ivZex52ZUp+LJ2P/TU+2syNKesIuuLFLgxOf8Q102pOd+a5f4h2JgSSn1MQRavcZanQ==" saltValue="6YbRqKmj3SR5FsDYYO1W0w==" spinCount="100000" sheet="1" objects="1" scenarios="1" formatCells="0" formatColumns="0" formatRows="0" sort="0" autoFilter="0"/>
  <autoFilter ref="C84:K140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83</v>
      </c>
      <c r="G1" s="357" t="s">
        <v>84</v>
      </c>
      <c r="H1" s="357"/>
      <c r="I1" s="113"/>
      <c r="J1" s="112" t="s">
        <v>85</v>
      </c>
      <c r="K1" s="111" t="s">
        <v>86</v>
      </c>
      <c r="L1" s="112" t="s">
        <v>87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2" t="s">
        <v>82</v>
      </c>
      <c r="AZ2" s="114" t="s">
        <v>88</v>
      </c>
      <c r="BA2" s="114" t="s">
        <v>21</v>
      </c>
      <c r="BB2" s="114" t="s">
        <v>21</v>
      </c>
      <c r="BC2" s="114" t="s">
        <v>241</v>
      </c>
      <c r="BD2" s="114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5"/>
      <c r="J3" s="24"/>
      <c r="K3" s="25"/>
      <c r="AT3" s="22" t="s">
        <v>79</v>
      </c>
      <c r="AZ3" s="114" t="s">
        <v>93</v>
      </c>
      <c r="BA3" s="114" t="s">
        <v>21</v>
      </c>
      <c r="BB3" s="114" t="s">
        <v>21</v>
      </c>
      <c r="BC3" s="114" t="s">
        <v>242</v>
      </c>
      <c r="BD3" s="114" t="s">
        <v>79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11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6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6"/>
      <c r="J6" s="27"/>
      <c r="K6" s="29"/>
    </row>
    <row r="7" spans="1:70" ht="22.5" customHeight="1">
      <c r="B7" s="26"/>
      <c r="C7" s="27"/>
      <c r="D7" s="27"/>
      <c r="E7" s="350" t="str">
        <f>'Rekapitulace stavby'!K6</f>
        <v>Oprava asfaltových ploch v lokalitě ul. Budovatelů, Krnov</v>
      </c>
      <c r="F7" s="351"/>
      <c r="G7" s="351"/>
      <c r="H7" s="351"/>
      <c r="I7" s="116"/>
      <c r="J7" s="27"/>
      <c r="K7" s="29"/>
    </row>
    <row r="8" spans="1:70" s="1" customFormat="1">
      <c r="B8" s="39"/>
      <c r="C8" s="40"/>
      <c r="D8" s="35" t="s">
        <v>95</v>
      </c>
      <c r="E8" s="40"/>
      <c r="F8" s="40"/>
      <c r="G8" s="40"/>
      <c r="H8" s="40"/>
      <c r="I8" s="117"/>
      <c r="J8" s="40"/>
      <c r="K8" s="43"/>
    </row>
    <row r="9" spans="1:70" s="1" customFormat="1" ht="36.950000000000003" customHeight="1">
      <c r="B9" s="39"/>
      <c r="C9" s="40"/>
      <c r="D9" s="40"/>
      <c r="E9" s="352" t="s">
        <v>243</v>
      </c>
      <c r="F9" s="353"/>
      <c r="G9" s="353"/>
      <c r="H9" s="353"/>
      <c r="I9" s="117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7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8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8" t="s">
        <v>25</v>
      </c>
      <c r="J12" s="119" t="str">
        <f>'Rekapitulace stavby'!AN8</f>
        <v>9. 4. 2018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7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8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8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7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8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8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7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8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8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7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7"/>
      <c r="J23" s="40"/>
      <c r="K23" s="43"/>
    </row>
    <row r="24" spans="2:11" s="6" customFormat="1" ht="22.5" customHeight="1">
      <c r="B24" s="120"/>
      <c r="C24" s="121"/>
      <c r="D24" s="121"/>
      <c r="E24" s="319" t="s">
        <v>21</v>
      </c>
      <c r="F24" s="319"/>
      <c r="G24" s="319"/>
      <c r="H24" s="319"/>
      <c r="I24" s="122"/>
      <c r="J24" s="121"/>
      <c r="K24" s="123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7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4"/>
      <c r="J26" s="83"/>
      <c r="K26" s="125"/>
    </row>
    <row r="27" spans="2:11" s="1" customFormat="1" ht="25.35" customHeight="1">
      <c r="B27" s="39"/>
      <c r="C27" s="40"/>
      <c r="D27" s="126" t="s">
        <v>35</v>
      </c>
      <c r="E27" s="40"/>
      <c r="F27" s="40"/>
      <c r="G27" s="40"/>
      <c r="H27" s="40"/>
      <c r="I27" s="117"/>
      <c r="J27" s="127">
        <f>ROUND(J85,2)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4"/>
      <c r="J28" s="83"/>
      <c r="K28" s="125"/>
    </row>
    <row r="29" spans="2:11" s="1" customFormat="1" ht="14.45" customHeight="1">
      <c r="B29" s="39"/>
      <c r="C29" s="40"/>
      <c r="D29" s="40"/>
      <c r="E29" s="40"/>
      <c r="F29" s="44" t="s">
        <v>37</v>
      </c>
      <c r="G29" s="40"/>
      <c r="H29" s="40"/>
      <c r="I29" s="128" t="s">
        <v>36</v>
      </c>
      <c r="J29" s="44" t="s">
        <v>38</v>
      </c>
      <c r="K29" s="43"/>
    </row>
    <row r="30" spans="2:11" s="1" customFormat="1" ht="14.45" customHeight="1">
      <c r="B30" s="39"/>
      <c r="C30" s="40"/>
      <c r="D30" s="47" t="s">
        <v>39</v>
      </c>
      <c r="E30" s="47" t="s">
        <v>40</v>
      </c>
      <c r="F30" s="129">
        <f>ROUND(SUM(BE85:BE132), 2)</f>
        <v>0</v>
      </c>
      <c r="G30" s="40"/>
      <c r="H30" s="40"/>
      <c r="I30" s="130">
        <v>0.21</v>
      </c>
      <c r="J30" s="129">
        <f>ROUND(ROUND((SUM(BE85:BE132)),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41</v>
      </c>
      <c r="F31" s="129">
        <f>ROUND(SUM(BF85:BF132), 2)</f>
        <v>0</v>
      </c>
      <c r="G31" s="40"/>
      <c r="H31" s="40"/>
      <c r="I31" s="130">
        <v>0.15</v>
      </c>
      <c r="J31" s="129">
        <f>ROUND(ROUND((SUM(BF85:BF132)),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42</v>
      </c>
      <c r="F32" s="129">
        <f>ROUND(SUM(BG85:BG132), 2)</f>
        <v>0</v>
      </c>
      <c r="G32" s="40"/>
      <c r="H32" s="40"/>
      <c r="I32" s="130">
        <v>0.21</v>
      </c>
      <c r="J32" s="129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43</v>
      </c>
      <c r="F33" s="129">
        <f>ROUND(SUM(BH85:BH132), 2)</f>
        <v>0</v>
      </c>
      <c r="G33" s="40"/>
      <c r="H33" s="40"/>
      <c r="I33" s="130">
        <v>0.15</v>
      </c>
      <c r="J33" s="129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29">
        <f>ROUND(SUM(BI85:BI132), 2)</f>
        <v>0</v>
      </c>
      <c r="G34" s="40"/>
      <c r="H34" s="40"/>
      <c r="I34" s="130">
        <v>0</v>
      </c>
      <c r="J34" s="129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7"/>
      <c r="J35" s="40"/>
      <c r="K35" s="43"/>
    </row>
    <row r="36" spans="2:11" s="1" customFormat="1" ht="25.35" customHeight="1">
      <c r="B36" s="39"/>
      <c r="C36" s="131"/>
      <c r="D36" s="132" t="s">
        <v>45</v>
      </c>
      <c r="E36" s="77"/>
      <c r="F36" s="77"/>
      <c r="G36" s="133" t="s">
        <v>46</v>
      </c>
      <c r="H36" s="134" t="s">
        <v>47</v>
      </c>
      <c r="I36" s="135"/>
      <c r="J36" s="136">
        <f>SUM(J27:J34)</f>
        <v>0</v>
      </c>
      <c r="K36" s="137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8"/>
      <c r="J37" s="55"/>
      <c r="K37" s="56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39"/>
      <c r="C42" s="28" t="s">
        <v>97</v>
      </c>
      <c r="D42" s="40"/>
      <c r="E42" s="40"/>
      <c r="F42" s="40"/>
      <c r="G42" s="40"/>
      <c r="H42" s="40"/>
      <c r="I42" s="117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7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7"/>
      <c r="J44" s="40"/>
      <c r="K44" s="43"/>
    </row>
    <row r="45" spans="2:11" s="1" customFormat="1" ht="22.5" customHeight="1">
      <c r="B45" s="39"/>
      <c r="C45" s="40"/>
      <c r="D45" s="40"/>
      <c r="E45" s="350" t="str">
        <f>E7</f>
        <v>Oprava asfaltových ploch v lokalitě ul. Budovatelů, Krnov</v>
      </c>
      <c r="F45" s="351"/>
      <c r="G45" s="351"/>
      <c r="H45" s="351"/>
      <c r="I45" s="117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17"/>
      <c r="J46" s="40"/>
      <c r="K46" s="43"/>
    </row>
    <row r="47" spans="2:11" s="1" customFormat="1" ht="23.25" customHeight="1">
      <c r="B47" s="39"/>
      <c r="C47" s="40"/>
      <c r="D47" s="40"/>
      <c r="E47" s="352" t="str">
        <f>E9</f>
        <v>SO 104 - Asfaltová plocha č.2</v>
      </c>
      <c r="F47" s="353"/>
      <c r="G47" s="353"/>
      <c r="H47" s="353"/>
      <c r="I47" s="117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7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8" t="s">
        <v>25</v>
      </c>
      <c r="J49" s="119" t="str">
        <f>IF(J12="","",J12)</f>
        <v>9. 4. 2018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7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8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7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7"/>
      <c r="J53" s="40"/>
      <c r="K53" s="43"/>
    </row>
    <row r="54" spans="2:47" s="1" customFormat="1" ht="29.25" customHeight="1">
      <c r="B54" s="39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7"/>
      <c r="J55" s="40"/>
      <c r="K55" s="43"/>
    </row>
    <row r="56" spans="2:47" s="1" customFormat="1" ht="29.25" customHeight="1">
      <c r="B56" s="39"/>
      <c r="C56" s="147" t="s">
        <v>100</v>
      </c>
      <c r="D56" s="40"/>
      <c r="E56" s="40"/>
      <c r="F56" s="40"/>
      <c r="G56" s="40"/>
      <c r="H56" s="40"/>
      <c r="I56" s="117"/>
      <c r="J56" s="127">
        <f>J85</f>
        <v>0</v>
      </c>
      <c r="K56" s="43"/>
      <c r="AU56" s="22" t="s">
        <v>101</v>
      </c>
    </row>
    <row r="57" spans="2:47" s="7" customFormat="1" ht="24.95" customHeight="1">
      <c r="B57" s="148"/>
      <c r="C57" s="149"/>
      <c r="D57" s="150" t="s">
        <v>102</v>
      </c>
      <c r="E57" s="151"/>
      <c r="F57" s="151"/>
      <c r="G57" s="151"/>
      <c r="H57" s="151"/>
      <c r="I57" s="152"/>
      <c r="J57" s="153">
        <f>J86</f>
        <v>0</v>
      </c>
      <c r="K57" s="154"/>
    </row>
    <row r="58" spans="2:47" s="8" customFormat="1" ht="19.899999999999999" customHeight="1">
      <c r="B58" s="155"/>
      <c r="C58" s="156"/>
      <c r="D58" s="157" t="s">
        <v>103</v>
      </c>
      <c r="E58" s="158"/>
      <c r="F58" s="158"/>
      <c r="G58" s="158"/>
      <c r="H58" s="158"/>
      <c r="I58" s="159"/>
      <c r="J58" s="160">
        <f>J87</f>
        <v>0</v>
      </c>
      <c r="K58" s="161"/>
    </row>
    <row r="59" spans="2:47" s="8" customFormat="1" ht="19.899999999999999" customHeight="1">
      <c r="B59" s="155"/>
      <c r="C59" s="156"/>
      <c r="D59" s="157" t="s">
        <v>104</v>
      </c>
      <c r="E59" s="158"/>
      <c r="F59" s="158"/>
      <c r="G59" s="158"/>
      <c r="H59" s="158"/>
      <c r="I59" s="159"/>
      <c r="J59" s="160">
        <f>J91</f>
        <v>0</v>
      </c>
      <c r="K59" s="161"/>
    </row>
    <row r="60" spans="2:47" s="8" customFormat="1" ht="19.899999999999999" customHeight="1">
      <c r="B60" s="155"/>
      <c r="C60" s="156"/>
      <c r="D60" s="157" t="s">
        <v>105</v>
      </c>
      <c r="E60" s="158"/>
      <c r="F60" s="158"/>
      <c r="G60" s="158"/>
      <c r="H60" s="158"/>
      <c r="I60" s="159"/>
      <c r="J60" s="160">
        <f>J101</f>
        <v>0</v>
      </c>
      <c r="K60" s="161"/>
    </row>
    <row r="61" spans="2:47" s="8" customFormat="1" ht="19.899999999999999" customHeight="1">
      <c r="B61" s="155"/>
      <c r="C61" s="156"/>
      <c r="D61" s="157" t="s">
        <v>106</v>
      </c>
      <c r="E61" s="158"/>
      <c r="F61" s="158"/>
      <c r="G61" s="158"/>
      <c r="H61" s="158"/>
      <c r="I61" s="159"/>
      <c r="J61" s="160">
        <f>J108</f>
        <v>0</v>
      </c>
      <c r="K61" s="161"/>
    </row>
    <row r="62" spans="2:47" s="8" customFormat="1" ht="19.899999999999999" customHeight="1">
      <c r="B62" s="155"/>
      <c r="C62" s="156"/>
      <c r="D62" s="157" t="s">
        <v>107</v>
      </c>
      <c r="E62" s="158"/>
      <c r="F62" s="158"/>
      <c r="G62" s="158"/>
      <c r="H62" s="158"/>
      <c r="I62" s="159"/>
      <c r="J62" s="160">
        <f>J115</f>
        <v>0</v>
      </c>
      <c r="K62" s="161"/>
    </row>
    <row r="63" spans="2:47" s="7" customFormat="1" ht="24.95" customHeight="1">
      <c r="B63" s="148"/>
      <c r="C63" s="149"/>
      <c r="D63" s="150" t="s">
        <v>108</v>
      </c>
      <c r="E63" s="151"/>
      <c r="F63" s="151"/>
      <c r="G63" s="151"/>
      <c r="H63" s="151"/>
      <c r="I63" s="152"/>
      <c r="J63" s="153">
        <f>J117</f>
        <v>0</v>
      </c>
      <c r="K63" s="154"/>
    </row>
    <row r="64" spans="2:47" s="8" customFormat="1" ht="19.899999999999999" customHeight="1">
      <c r="B64" s="155"/>
      <c r="C64" s="156"/>
      <c r="D64" s="157" t="s">
        <v>109</v>
      </c>
      <c r="E64" s="158"/>
      <c r="F64" s="158"/>
      <c r="G64" s="158"/>
      <c r="H64" s="158"/>
      <c r="I64" s="159"/>
      <c r="J64" s="160">
        <f>J118</f>
        <v>0</v>
      </c>
      <c r="K64" s="161"/>
    </row>
    <row r="65" spans="2:12" s="8" customFormat="1" ht="19.899999999999999" customHeight="1">
      <c r="B65" s="155"/>
      <c r="C65" s="156"/>
      <c r="D65" s="157" t="s">
        <v>110</v>
      </c>
      <c r="E65" s="158"/>
      <c r="F65" s="158"/>
      <c r="G65" s="158"/>
      <c r="H65" s="158"/>
      <c r="I65" s="159"/>
      <c r="J65" s="160">
        <f>J125</f>
        <v>0</v>
      </c>
      <c r="K65" s="161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7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38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1"/>
      <c r="J71" s="58"/>
      <c r="K71" s="58"/>
      <c r="L71" s="59"/>
    </row>
    <row r="72" spans="2:12" s="1" customFormat="1" ht="36.950000000000003" customHeight="1">
      <c r="B72" s="39"/>
      <c r="C72" s="60" t="s">
        <v>111</v>
      </c>
      <c r="D72" s="61"/>
      <c r="E72" s="61"/>
      <c r="F72" s="61"/>
      <c r="G72" s="61"/>
      <c r="H72" s="61"/>
      <c r="I72" s="162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2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2"/>
      <c r="J74" s="61"/>
      <c r="K74" s="61"/>
      <c r="L74" s="59"/>
    </row>
    <row r="75" spans="2:12" s="1" customFormat="1" ht="22.5" customHeight="1">
      <c r="B75" s="39"/>
      <c r="C75" s="61"/>
      <c r="D75" s="61"/>
      <c r="E75" s="354" t="str">
        <f>E7</f>
        <v>Oprava asfaltových ploch v lokalitě ul. Budovatelů, Krnov</v>
      </c>
      <c r="F75" s="355"/>
      <c r="G75" s="355"/>
      <c r="H75" s="355"/>
      <c r="I75" s="162"/>
      <c r="J75" s="61"/>
      <c r="K75" s="61"/>
      <c r="L75" s="59"/>
    </row>
    <row r="76" spans="2:12" s="1" customFormat="1" ht="14.45" customHeight="1">
      <c r="B76" s="39"/>
      <c r="C76" s="63" t="s">
        <v>95</v>
      </c>
      <c r="D76" s="61"/>
      <c r="E76" s="61"/>
      <c r="F76" s="61"/>
      <c r="G76" s="61"/>
      <c r="H76" s="61"/>
      <c r="I76" s="162"/>
      <c r="J76" s="61"/>
      <c r="K76" s="61"/>
      <c r="L76" s="59"/>
    </row>
    <row r="77" spans="2:12" s="1" customFormat="1" ht="23.25" customHeight="1">
      <c r="B77" s="39"/>
      <c r="C77" s="61"/>
      <c r="D77" s="61"/>
      <c r="E77" s="330" t="str">
        <f>E9</f>
        <v>SO 104 - Asfaltová plocha č.2</v>
      </c>
      <c r="F77" s="356"/>
      <c r="G77" s="356"/>
      <c r="H77" s="356"/>
      <c r="I77" s="162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2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3" t="str">
        <f>F12</f>
        <v xml:space="preserve"> </v>
      </c>
      <c r="G79" s="61"/>
      <c r="H79" s="61"/>
      <c r="I79" s="164" t="s">
        <v>25</v>
      </c>
      <c r="J79" s="71" t="str">
        <f>IF(J12="","",J12)</f>
        <v>9. 4. 2018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2"/>
      <c r="J80" s="61"/>
      <c r="K80" s="61"/>
      <c r="L80" s="59"/>
    </row>
    <row r="81" spans="2:65" s="1" customFormat="1">
      <c r="B81" s="39"/>
      <c r="C81" s="63" t="s">
        <v>27</v>
      </c>
      <c r="D81" s="61"/>
      <c r="E81" s="61"/>
      <c r="F81" s="163" t="str">
        <f>E15</f>
        <v xml:space="preserve"> </v>
      </c>
      <c r="G81" s="61"/>
      <c r="H81" s="61"/>
      <c r="I81" s="164" t="s">
        <v>32</v>
      </c>
      <c r="J81" s="163" t="str">
        <f>E21</f>
        <v xml:space="preserve"> </v>
      </c>
      <c r="K81" s="61"/>
      <c r="L81" s="59"/>
    </row>
    <row r="82" spans="2:65" s="1" customFormat="1" ht="14.45" customHeight="1">
      <c r="B82" s="39"/>
      <c r="C82" s="63" t="s">
        <v>30</v>
      </c>
      <c r="D82" s="61"/>
      <c r="E82" s="61"/>
      <c r="F82" s="163" t="str">
        <f>IF(E18="","",E18)</f>
        <v/>
      </c>
      <c r="G82" s="61"/>
      <c r="H82" s="61"/>
      <c r="I82" s="162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2"/>
      <c r="J83" s="61"/>
      <c r="K83" s="61"/>
      <c r="L83" s="59"/>
    </row>
    <row r="84" spans="2:65" s="9" customFormat="1" ht="29.25" customHeight="1">
      <c r="B84" s="165"/>
      <c r="C84" s="166" t="s">
        <v>112</v>
      </c>
      <c r="D84" s="167" t="s">
        <v>54</v>
      </c>
      <c r="E84" s="167" t="s">
        <v>50</v>
      </c>
      <c r="F84" s="167" t="s">
        <v>113</v>
      </c>
      <c r="G84" s="167" t="s">
        <v>114</v>
      </c>
      <c r="H84" s="167" t="s">
        <v>115</v>
      </c>
      <c r="I84" s="168" t="s">
        <v>116</v>
      </c>
      <c r="J84" s="167" t="s">
        <v>99</v>
      </c>
      <c r="K84" s="169" t="s">
        <v>117</v>
      </c>
      <c r="L84" s="170"/>
      <c r="M84" s="79" t="s">
        <v>118</v>
      </c>
      <c r="N84" s="80" t="s">
        <v>39</v>
      </c>
      <c r="O84" s="80" t="s">
        <v>119</v>
      </c>
      <c r="P84" s="80" t="s">
        <v>120</v>
      </c>
      <c r="Q84" s="80" t="s">
        <v>121</v>
      </c>
      <c r="R84" s="80" t="s">
        <v>122</v>
      </c>
      <c r="S84" s="80" t="s">
        <v>123</v>
      </c>
      <c r="T84" s="81" t="s">
        <v>124</v>
      </c>
    </row>
    <row r="85" spans="2:65" s="1" customFormat="1" ht="29.25" customHeight="1">
      <c r="B85" s="39"/>
      <c r="C85" s="85" t="s">
        <v>100</v>
      </c>
      <c r="D85" s="61"/>
      <c r="E85" s="61"/>
      <c r="F85" s="61"/>
      <c r="G85" s="61"/>
      <c r="H85" s="61"/>
      <c r="I85" s="162"/>
      <c r="J85" s="171">
        <f>BK85</f>
        <v>0</v>
      </c>
      <c r="K85" s="61"/>
      <c r="L85" s="59"/>
      <c r="M85" s="82"/>
      <c r="N85" s="83"/>
      <c r="O85" s="83"/>
      <c r="P85" s="172">
        <f>P86+P117</f>
        <v>0</v>
      </c>
      <c r="Q85" s="83"/>
      <c r="R85" s="172">
        <f>R86+R117</f>
        <v>28.718799999999998</v>
      </c>
      <c r="S85" s="83"/>
      <c r="T85" s="173">
        <f>T86+T117</f>
        <v>25.96</v>
      </c>
      <c r="AT85" s="22" t="s">
        <v>68</v>
      </c>
      <c r="AU85" s="22" t="s">
        <v>101</v>
      </c>
      <c r="BK85" s="174">
        <f>BK86+BK117</f>
        <v>0</v>
      </c>
    </row>
    <row r="86" spans="2:65" s="10" customFormat="1" ht="37.35" customHeight="1">
      <c r="B86" s="175"/>
      <c r="C86" s="176"/>
      <c r="D86" s="177" t="s">
        <v>68</v>
      </c>
      <c r="E86" s="178" t="s">
        <v>125</v>
      </c>
      <c r="F86" s="178" t="s">
        <v>126</v>
      </c>
      <c r="G86" s="176"/>
      <c r="H86" s="176"/>
      <c r="I86" s="179"/>
      <c r="J86" s="180">
        <f>BK86</f>
        <v>0</v>
      </c>
      <c r="K86" s="176"/>
      <c r="L86" s="181"/>
      <c r="M86" s="182"/>
      <c r="N86" s="183"/>
      <c r="O86" s="183"/>
      <c r="P86" s="184">
        <f>P87+P91+P101+P108+P115</f>
        <v>0</v>
      </c>
      <c r="Q86" s="183"/>
      <c r="R86" s="184">
        <f>R87+R91+R101+R108+R115</f>
        <v>28.718799999999998</v>
      </c>
      <c r="S86" s="183"/>
      <c r="T86" s="185">
        <f>T87+T91+T101+T108+T115</f>
        <v>25.96</v>
      </c>
      <c r="AR86" s="186" t="s">
        <v>77</v>
      </c>
      <c r="AT86" s="187" t="s">
        <v>68</v>
      </c>
      <c r="AU86" s="187" t="s">
        <v>69</v>
      </c>
      <c r="AY86" s="186" t="s">
        <v>127</v>
      </c>
      <c r="BK86" s="188">
        <f>BK87+BK91+BK101+BK108+BK115</f>
        <v>0</v>
      </c>
    </row>
    <row r="87" spans="2:65" s="10" customFormat="1" ht="19.899999999999999" customHeight="1">
      <c r="B87" s="175"/>
      <c r="C87" s="176"/>
      <c r="D87" s="189" t="s">
        <v>68</v>
      </c>
      <c r="E87" s="190" t="s">
        <v>77</v>
      </c>
      <c r="F87" s="190" t="s">
        <v>128</v>
      </c>
      <c r="G87" s="176"/>
      <c r="H87" s="176"/>
      <c r="I87" s="179"/>
      <c r="J87" s="191">
        <f>BK87</f>
        <v>0</v>
      </c>
      <c r="K87" s="176"/>
      <c r="L87" s="181"/>
      <c r="M87" s="182"/>
      <c r="N87" s="183"/>
      <c r="O87" s="183"/>
      <c r="P87" s="184">
        <f>SUM(P88:P90)</f>
        <v>0</v>
      </c>
      <c r="Q87" s="183"/>
      <c r="R87" s="184">
        <f>SUM(R88:R90)</f>
        <v>0</v>
      </c>
      <c r="S87" s="183"/>
      <c r="T87" s="185">
        <f>SUM(T88:T90)</f>
        <v>21.560000000000002</v>
      </c>
      <c r="AR87" s="186" t="s">
        <v>77</v>
      </c>
      <c r="AT87" s="187" t="s">
        <v>68</v>
      </c>
      <c r="AU87" s="187" t="s">
        <v>77</v>
      </c>
      <c r="AY87" s="186" t="s">
        <v>127</v>
      </c>
      <c r="BK87" s="188">
        <f>SUM(BK88:BK90)</f>
        <v>0</v>
      </c>
    </row>
    <row r="88" spans="2:65" s="1" customFormat="1" ht="44.25" customHeight="1">
      <c r="B88" s="39"/>
      <c r="C88" s="192" t="s">
        <v>77</v>
      </c>
      <c r="D88" s="192" t="s">
        <v>129</v>
      </c>
      <c r="E88" s="193" t="s">
        <v>130</v>
      </c>
      <c r="F88" s="194" t="s">
        <v>131</v>
      </c>
      <c r="G88" s="195" t="s">
        <v>132</v>
      </c>
      <c r="H88" s="196">
        <v>220</v>
      </c>
      <c r="I88" s="197"/>
      <c r="J88" s="198">
        <f>ROUND(I88*H88,2)</f>
        <v>0</v>
      </c>
      <c r="K88" s="194" t="s">
        <v>133</v>
      </c>
      <c r="L88" s="59"/>
      <c r="M88" s="199" t="s">
        <v>21</v>
      </c>
      <c r="N88" s="200" t="s">
        <v>40</v>
      </c>
      <c r="O88" s="40"/>
      <c r="P88" s="201">
        <f>O88*H88</f>
        <v>0</v>
      </c>
      <c r="Q88" s="201">
        <v>0</v>
      </c>
      <c r="R88" s="201">
        <f>Q88*H88</f>
        <v>0</v>
      </c>
      <c r="S88" s="201">
        <v>9.8000000000000004E-2</v>
      </c>
      <c r="T88" s="202">
        <f>S88*H88</f>
        <v>21.560000000000002</v>
      </c>
      <c r="AR88" s="22" t="s">
        <v>134</v>
      </c>
      <c r="AT88" s="22" t="s">
        <v>129</v>
      </c>
      <c r="AU88" s="22" t="s">
        <v>79</v>
      </c>
      <c r="AY88" s="22" t="s">
        <v>127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2" t="s">
        <v>77</v>
      </c>
      <c r="BK88" s="203">
        <f>ROUND(I88*H88,2)</f>
        <v>0</v>
      </c>
      <c r="BL88" s="22" t="s">
        <v>134</v>
      </c>
      <c r="BM88" s="22" t="s">
        <v>244</v>
      </c>
    </row>
    <row r="89" spans="2:65" s="11" customFormat="1" ht="13.5">
      <c r="B89" s="204"/>
      <c r="C89" s="205"/>
      <c r="D89" s="206" t="s">
        <v>136</v>
      </c>
      <c r="E89" s="207" t="s">
        <v>21</v>
      </c>
      <c r="F89" s="208" t="s">
        <v>137</v>
      </c>
      <c r="G89" s="205"/>
      <c r="H89" s="209" t="s">
        <v>21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136</v>
      </c>
      <c r="AU89" s="215" t="s">
        <v>79</v>
      </c>
      <c r="AV89" s="11" t="s">
        <v>77</v>
      </c>
      <c r="AW89" s="11" t="s">
        <v>33</v>
      </c>
      <c r="AX89" s="11" t="s">
        <v>69</v>
      </c>
      <c r="AY89" s="215" t="s">
        <v>127</v>
      </c>
    </row>
    <row r="90" spans="2:65" s="12" customFormat="1" ht="13.5">
      <c r="B90" s="216"/>
      <c r="C90" s="217"/>
      <c r="D90" s="206" t="s">
        <v>136</v>
      </c>
      <c r="E90" s="218" t="s">
        <v>88</v>
      </c>
      <c r="F90" s="219" t="s">
        <v>241</v>
      </c>
      <c r="G90" s="217"/>
      <c r="H90" s="220">
        <v>220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136</v>
      </c>
      <c r="AU90" s="226" t="s">
        <v>79</v>
      </c>
      <c r="AV90" s="12" t="s">
        <v>79</v>
      </c>
      <c r="AW90" s="12" t="s">
        <v>33</v>
      </c>
      <c r="AX90" s="12" t="s">
        <v>77</v>
      </c>
      <c r="AY90" s="226" t="s">
        <v>127</v>
      </c>
    </row>
    <row r="91" spans="2:65" s="10" customFormat="1" ht="29.85" customHeight="1">
      <c r="B91" s="175"/>
      <c r="C91" s="176"/>
      <c r="D91" s="189" t="s">
        <v>68</v>
      </c>
      <c r="E91" s="190" t="s">
        <v>138</v>
      </c>
      <c r="F91" s="190" t="s">
        <v>139</v>
      </c>
      <c r="G91" s="176"/>
      <c r="H91" s="176"/>
      <c r="I91" s="179"/>
      <c r="J91" s="191">
        <f>BK91</f>
        <v>0</v>
      </c>
      <c r="K91" s="176"/>
      <c r="L91" s="181"/>
      <c r="M91" s="182"/>
      <c r="N91" s="183"/>
      <c r="O91" s="183"/>
      <c r="P91" s="184">
        <f>SUM(P92:P100)</f>
        <v>0</v>
      </c>
      <c r="Q91" s="183"/>
      <c r="R91" s="184">
        <f>SUM(R92:R100)</f>
        <v>28.718799999999998</v>
      </c>
      <c r="S91" s="183"/>
      <c r="T91" s="185">
        <f>SUM(T92:T100)</f>
        <v>0</v>
      </c>
      <c r="AR91" s="186" t="s">
        <v>77</v>
      </c>
      <c r="AT91" s="187" t="s">
        <v>68</v>
      </c>
      <c r="AU91" s="187" t="s">
        <v>77</v>
      </c>
      <c r="AY91" s="186" t="s">
        <v>127</v>
      </c>
      <c r="BK91" s="188">
        <f>SUM(BK92:BK100)</f>
        <v>0</v>
      </c>
    </row>
    <row r="92" spans="2:65" s="1" customFormat="1" ht="31.5" customHeight="1">
      <c r="B92" s="39"/>
      <c r="C92" s="192" t="s">
        <v>79</v>
      </c>
      <c r="D92" s="192" t="s">
        <v>129</v>
      </c>
      <c r="E92" s="193" t="s">
        <v>146</v>
      </c>
      <c r="F92" s="194" t="s">
        <v>147</v>
      </c>
      <c r="G92" s="195" t="s">
        <v>148</v>
      </c>
      <c r="H92" s="196">
        <v>44</v>
      </c>
      <c r="I92" s="197"/>
      <c r="J92" s="198">
        <f>ROUND(I92*H92,2)</f>
        <v>0</v>
      </c>
      <c r="K92" s="194" t="s">
        <v>133</v>
      </c>
      <c r="L92" s="59"/>
      <c r="M92" s="199" t="s">
        <v>21</v>
      </c>
      <c r="N92" s="200" t="s">
        <v>40</v>
      </c>
      <c r="O92" s="40"/>
      <c r="P92" s="201">
        <f>O92*H92</f>
        <v>0</v>
      </c>
      <c r="Q92" s="201">
        <v>8.4999999999999995E-4</v>
      </c>
      <c r="R92" s="201">
        <f>Q92*H92</f>
        <v>3.7399999999999996E-2</v>
      </c>
      <c r="S92" s="201">
        <v>0</v>
      </c>
      <c r="T92" s="202">
        <f>S92*H92</f>
        <v>0</v>
      </c>
      <c r="AR92" s="22" t="s">
        <v>134</v>
      </c>
      <c r="AT92" s="22" t="s">
        <v>129</v>
      </c>
      <c r="AU92" s="22" t="s">
        <v>79</v>
      </c>
      <c r="AY92" s="22" t="s">
        <v>127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2" t="s">
        <v>77</v>
      </c>
      <c r="BK92" s="203">
        <f>ROUND(I92*H92,2)</f>
        <v>0</v>
      </c>
      <c r="BL92" s="22" t="s">
        <v>134</v>
      </c>
      <c r="BM92" s="22" t="s">
        <v>245</v>
      </c>
    </row>
    <row r="93" spans="2:65" s="11" customFormat="1" ht="13.5">
      <c r="B93" s="204"/>
      <c r="C93" s="205"/>
      <c r="D93" s="206" t="s">
        <v>136</v>
      </c>
      <c r="E93" s="207" t="s">
        <v>21</v>
      </c>
      <c r="F93" s="208" t="s">
        <v>150</v>
      </c>
      <c r="G93" s="205"/>
      <c r="H93" s="209" t="s">
        <v>21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136</v>
      </c>
      <c r="AU93" s="215" t="s">
        <v>79</v>
      </c>
      <c r="AV93" s="11" t="s">
        <v>77</v>
      </c>
      <c r="AW93" s="11" t="s">
        <v>33</v>
      </c>
      <c r="AX93" s="11" t="s">
        <v>69</v>
      </c>
      <c r="AY93" s="215" t="s">
        <v>127</v>
      </c>
    </row>
    <row r="94" spans="2:65" s="12" customFormat="1" ht="13.5">
      <c r="B94" s="216"/>
      <c r="C94" s="217"/>
      <c r="D94" s="227" t="s">
        <v>136</v>
      </c>
      <c r="E94" s="228" t="s">
        <v>21</v>
      </c>
      <c r="F94" s="229" t="s">
        <v>246</v>
      </c>
      <c r="G94" s="217"/>
      <c r="H94" s="230">
        <v>44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136</v>
      </c>
      <c r="AU94" s="226" t="s">
        <v>79</v>
      </c>
      <c r="AV94" s="12" t="s">
        <v>79</v>
      </c>
      <c r="AW94" s="12" t="s">
        <v>33</v>
      </c>
      <c r="AX94" s="12" t="s">
        <v>77</v>
      </c>
      <c r="AY94" s="226" t="s">
        <v>127</v>
      </c>
    </row>
    <row r="95" spans="2:65" s="1" customFormat="1" ht="22.5" customHeight="1">
      <c r="B95" s="39"/>
      <c r="C95" s="192" t="s">
        <v>145</v>
      </c>
      <c r="D95" s="192" t="s">
        <v>129</v>
      </c>
      <c r="E95" s="193" t="s">
        <v>152</v>
      </c>
      <c r="F95" s="194" t="s">
        <v>153</v>
      </c>
      <c r="G95" s="195" t="s">
        <v>132</v>
      </c>
      <c r="H95" s="196">
        <v>220</v>
      </c>
      <c r="I95" s="197"/>
      <c r="J95" s="198">
        <f>ROUND(I95*H95,2)</f>
        <v>0</v>
      </c>
      <c r="K95" s="194" t="s">
        <v>133</v>
      </c>
      <c r="L95" s="59"/>
      <c r="M95" s="199" t="s">
        <v>21</v>
      </c>
      <c r="N95" s="200" t="s">
        <v>40</v>
      </c>
      <c r="O95" s="40"/>
      <c r="P95" s="201">
        <f>O95*H95</f>
        <v>0</v>
      </c>
      <c r="Q95" s="201">
        <v>7.1000000000000002E-4</v>
      </c>
      <c r="R95" s="201">
        <f>Q95*H95</f>
        <v>0.15620000000000001</v>
      </c>
      <c r="S95" s="201">
        <v>0</v>
      </c>
      <c r="T95" s="202">
        <f>S95*H95</f>
        <v>0</v>
      </c>
      <c r="AR95" s="22" t="s">
        <v>134</v>
      </c>
      <c r="AT95" s="22" t="s">
        <v>129</v>
      </c>
      <c r="AU95" s="22" t="s">
        <v>79</v>
      </c>
      <c r="AY95" s="22" t="s">
        <v>127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2" t="s">
        <v>77</v>
      </c>
      <c r="BK95" s="203">
        <f>ROUND(I95*H95,2)</f>
        <v>0</v>
      </c>
      <c r="BL95" s="22" t="s">
        <v>134</v>
      </c>
      <c r="BM95" s="22" t="s">
        <v>247</v>
      </c>
    </row>
    <row r="96" spans="2:65" s="11" customFormat="1" ht="13.5">
      <c r="B96" s="204"/>
      <c r="C96" s="205"/>
      <c r="D96" s="206" t="s">
        <v>136</v>
      </c>
      <c r="E96" s="207" t="s">
        <v>21</v>
      </c>
      <c r="F96" s="208" t="s">
        <v>155</v>
      </c>
      <c r="G96" s="205"/>
      <c r="H96" s="209" t="s">
        <v>21</v>
      </c>
      <c r="I96" s="210"/>
      <c r="J96" s="205"/>
      <c r="K96" s="205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136</v>
      </c>
      <c r="AU96" s="215" t="s">
        <v>79</v>
      </c>
      <c r="AV96" s="11" t="s">
        <v>77</v>
      </c>
      <c r="AW96" s="11" t="s">
        <v>33</v>
      </c>
      <c r="AX96" s="11" t="s">
        <v>69</v>
      </c>
      <c r="AY96" s="215" t="s">
        <v>127</v>
      </c>
    </row>
    <row r="97" spans="2:65" s="12" customFormat="1" ht="13.5">
      <c r="B97" s="216"/>
      <c r="C97" s="217"/>
      <c r="D97" s="227" t="s">
        <v>136</v>
      </c>
      <c r="E97" s="228" t="s">
        <v>21</v>
      </c>
      <c r="F97" s="229" t="s">
        <v>241</v>
      </c>
      <c r="G97" s="217"/>
      <c r="H97" s="230">
        <v>220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136</v>
      </c>
      <c r="AU97" s="226" t="s">
        <v>79</v>
      </c>
      <c r="AV97" s="12" t="s">
        <v>79</v>
      </c>
      <c r="AW97" s="12" t="s">
        <v>33</v>
      </c>
      <c r="AX97" s="12" t="s">
        <v>77</v>
      </c>
      <c r="AY97" s="226" t="s">
        <v>127</v>
      </c>
    </row>
    <row r="98" spans="2:65" s="1" customFormat="1" ht="31.5" customHeight="1">
      <c r="B98" s="39"/>
      <c r="C98" s="192" t="s">
        <v>134</v>
      </c>
      <c r="D98" s="192" t="s">
        <v>129</v>
      </c>
      <c r="E98" s="193" t="s">
        <v>156</v>
      </c>
      <c r="F98" s="194" t="s">
        <v>157</v>
      </c>
      <c r="G98" s="195" t="s">
        <v>132</v>
      </c>
      <c r="H98" s="196">
        <v>220</v>
      </c>
      <c r="I98" s="197"/>
      <c r="J98" s="198">
        <f>ROUND(I98*H98,2)</f>
        <v>0</v>
      </c>
      <c r="K98" s="194" t="s">
        <v>133</v>
      </c>
      <c r="L98" s="59"/>
      <c r="M98" s="199" t="s">
        <v>21</v>
      </c>
      <c r="N98" s="200" t="s">
        <v>40</v>
      </c>
      <c r="O98" s="40"/>
      <c r="P98" s="201">
        <f>O98*H98</f>
        <v>0</v>
      </c>
      <c r="Q98" s="201">
        <v>0.12966</v>
      </c>
      <c r="R98" s="201">
        <f>Q98*H98</f>
        <v>28.525199999999998</v>
      </c>
      <c r="S98" s="201">
        <v>0</v>
      </c>
      <c r="T98" s="202">
        <f>S98*H98</f>
        <v>0</v>
      </c>
      <c r="AR98" s="22" t="s">
        <v>134</v>
      </c>
      <c r="AT98" s="22" t="s">
        <v>129</v>
      </c>
      <c r="AU98" s="22" t="s">
        <v>79</v>
      </c>
      <c r="AY98" s="22" t="s">
        <v>127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2" t="s">
        <v>77</v>
      </c>
      <c r="BK98" s="203">
        <f>ROUND(I98*H98,2)</f>
        <v>0</v>
      </c>
      <c r="BL98" s="22" t="s">
        <v>134</v>
      </c>
      <c r="BM98" s="22" t="s">
        <v>248</v>
      </c>
    </row>
    <row r="99" spans="2:65" s="11" customFormat="1" ht="13.5">
      <c r="B99" s="204"/>
      <c r="C99" s="205"/>
      <c r="D99" s="206" t="s">
        <v>136</v>
      </c>
      <c r="E99" s="207" t="s">
        <v>21</v>
      </c>
      <c r="F99" s="208" t="s">
        <v>159</v>
      </c>
      <c r="G99" s="205"/>
      <c r="H99" s="209" t="s">
        <v>21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136</v>
      </c>
      <c r="AU99" s="215" t="s">
        <v>79</v>
      </c>
      <c r="AV99" s="11" t="s">
        <v>77</v>
      </c>
      <c r="AW99" s="11" t="s">
        <v>33</v>
      </c>
      <c r="AX99" s="11" t="s">
        <v>69</v>
      </c>
      <c r="AY99" s="215" t="s">
        <v>127</v>
      </c>
    </row>
    <row r="100" spans="2:65" s="12" customFormat="1" ht="13.5">
      <c r="B100" s="216"/>
      <c r="C100" s="217"/>
      <c r="D100" s="206" t="s">
        <v>136</v>
      </c>
      <c r="E100" s="218" t="s">
        <v>21</v>
      </c>
      <c r="F100" s="219" t="s">
        <v>241</v>
      </c>
      <c r="G100" s="217"/>
      <c r="H100" s="220">
        <v>220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136</v>
      </c>
      <c r="AU100" s="226" t="s">
        <v>79</v>
      </c>
      <c r="AV100" s="12" t="s">
        <v>79</v>
      </c>
      <c r="AW100" s="12" t="s">
        <v>33</v>
      </c>
      <c r="AX100" s="12" t="s">
        <v>77</v>
      </c>
      <c r="AY100" s="226" t="s">
        <v>127</v>
      </c>
    </row>
    <row r="101" spans="2:65" s="10" customFormat="1" ht="29.85" customHeight="1">
      <c r="B101" s="175"/>
      <c r="C101" s="176"/>
      <c r="D101" s="189" t="s">
        <v>68</v>
      </c>
      <c r="E101" s="190" t="s">
        <v>160</v>
      </c>
      <c r="F101" s="190" t="s">
        <v>161</v>
      </c>
      <c r="G101" s="176"/>
      <c r="H101" s="176"/>
      <c r="I101" s="179"/>
      <c r="J101" s="191">
        <f>BK101</f>
        <v>0</v>
      </c>
      <c r="K101" s="176"/>
      <c r="L101" s="181"/>
      <c r="M101" s="182"/>
      <c r="N101" s="183"/>
      <c r="O101" s="183"/>
      <c r="P101" s="184">
        <f>SUM(P102:P107)</f>
        <v>0</v>
      </c>
      <c r="Q101" s="183"/>
      <c r="R101" s="184">
        <f>SUM(R102:R107)</f>
        <v>0</v>
      </c>
      <c r="S101" s="183"/>
      <c r="T101" s="185">
        <f>SUM(T102:T107)</f>
        <v>4.4000000000000004</v>
      </c>
      <c r="AR101" s="186" t="s">
        <v>77</v>
      </c>
      <c r="AT101" s="187" t="s">
        <v>68</v>
      </c>
      <c r="AU101" s="187" t="s">
        <v>77</v>
      </c>
      <c r="AY101" s="186" t="s">
        <v>127</v>
      </c>
      <c r="BK101" s="188">
        <f>SUM(BK102:BK107)</f>
        <v>0</v>
      </c>
    </row>
    <row r="102" spans="2:65" s="1" customFormat="1" ht="22.5" customHeight="1">
      <c r="B102" s="39"/>
      <c r="C102" s="192" t="s">
        <v>138</v>
      </c>
      <c r="D102" s="192" t="s">
        <v>129</v>
      </c>
      <c r="E102" s="193" t="s">
        <v>163</v>
      </c>
      <c r="F102" s="194" t="s">
        <v>164</v>
      </c>
      <c r="G102" s="195" t="s">
        <v>148</v>
      </c>
      <c r="H102" s="196">
        <v>220</v>
      </c>
      <c r="I102" s="197"/>
      <c r="J102" s="198">
        <f>ROUND(I102*H102,2)</f>
        <v>0</v>
      </c>
      <c r="K102" s="194" t="s">
        <v>133</v>
      </c>
      <c r="L102" s="59"/>
      <c r="M102" s="199" t="s">
        <v>21</v>
      </c>
      <c r="N102" s="200" t="s">
        <v>40</v>
      </c>
      <c r="O102" s="40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2" t="s">
        <v>134</v>
      </c>
      <c r="AT102" s="22" t="s">
        <v>129</v>
      </c>
      <c r="AU102" s="22" t="s">
        <v>79</v>
      </c>
      <c r="AY102" s="22" t="s">
        <v>127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2" t="s">
        <v>77</v>
      </c>
      <c r="BK102" s="203">
        <f>ROUND(I102*H102,2)</f>
        <v>0</v>
      </c>
      <c r="BL102" s="22" t="s">
        <v>134</v>
      </c>
      <c r="BM102" s="22" t="s">
        <v>249</v>
      </c>
    </row>
    <row r="103" spans="2:65" s="11" customFormat="1" ht="13.5">
      <c r="B103" s="204"/>
      <c r="C103" s="205"/>
      <c r="D103" s="206" t="s">
        <v>136</v>
      </c>
      <c r="E103" s="207" t="s">
        <v>21</v>
      </c>
      <c r="F103" s="208" t="s">
        <v>166</v>
      </c>
      <c r="G103" s="205"/>
      <c r="H103" s="209" t="s">
        <v>21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136</v>
      </c>
      <c r="AU103" s="215" t="s">
        <v>79</v>
      </c>
      <c r="AV103" s="11" t="s">
        <v>77</v>
      </c>
      <c r="AW103" s="11" t="s">
        <v>33</v>
      </c>
      <c r="AX103" s="11" t="s">
        <v>69</v>
      </c>
      <c r="AY103" s="215" t="s">
        <v>127</v>
      </c>
    </row>
    <row r="104" spans="2:65" s="12" customFormat="1" ht="13.5">
      <c r="B104" s="216"/>
      <c r="C104" s="217"/>
      <c r="D104" s="227" t="s">
        <v>136</v>
      </c>
      <c r="E104" s="228" t="s">
        <v>21</v>
      </c>
      <c r="F104" s="229" t="s">
        <v>241</v>
      </c>
      <c r="G104" s="217"/>
      <c r="H104" s="230">
        <v>220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136</v>
      </c>
      <c r="AU104" s="226" t="s">
        <v>79</v>
      </c>
      <c r="AV104" s="12" t="s">
        <v>79</v>
      </c>
      <c r="AW104" s="12" t="s">
        <v>33</v>
      </c>
      <c r="AX104" s="12" t="s">
        <v>77</v>
      </c>
      <c r="AY104" s="226" t="s">
        <v>127</v>
      </c>
    </row>
    <row r="105" spans="2:65" s="1" customFormat="1" ht="31.5" customHeight="1">
      <c r="B105" s="39"/>
      <c r="C105" s="192" t="s">
        <v>162</v>
      </c>
      <c r="D105" s="192" t="s">
        <v>129</v>
      </c>
      <c r="E105" s="193" t="s">
        <v>169</v>
      </c>
      <c r="F105" s="194" t="s">
        <v>170</v>
      </c>
      <c r="G105" s="195" t="s">
        <v>132</v>
      </c>
      <c r="H105" s="196">
        <v>220</v>
      </c>
      <c r="I105" s="197"/>
      <c r="J105" s="198">
        <f>ROUND(I105*H105,2)</f>
        <v>0</v>
      </c>
      <c r="K105" s="194" t="s">
        <v>133</v>
      </c>
      <c r="L105" s="59"/>
      <c r="M105" s="199" t="s">
        <v>21</v>
      </c>
      <c r="N105" s="200" t="s">
        <v>40</v>
      </c>
      <c r="O105" s="40"/>
      <c r="P105" s="201">
        <f>O105*H105</f>
        <v>0</v>
      </c>
      <c r="Q105" s="201">
        <v>0</v>
      </c>
      <c r="R105" s="201">
        <f>Q105*H105</f>
        <v>0</v>
      </c>
      <c r="S105" s="201">
        <v>0.02</v>
      </c>
      <c r="T105" s="202">
        <f>S105*H105</f>
        <v>4.4000000000000004</v>
      </c>
      <c r="AR105" s="22" t="s">
        <v>134</v>
      </c>
      <c r="AT105" s="22" t="s">
        <v>129</v>
      </c>
      <c r="AU105" s="22" t="s">
        <v>79</v>
      </c>
      <c r="AY105" s="22" t="s">
        <v>127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2" t="s">
        <v>77</v>
      </c>
      <c r="BK105" s="203">
        <f>ROUND(I105*H105,2)</f>
        <v>0</v>
      </c>
      <c r="BL105" s="22" t="s">
        <v>134</v>
      </c>
      <c r="BM105" s="22" t="s">
        <v>250</v>
      </c>
    </row>
    <row r="106" spans="2:65" s="11" customFormat="1" ht="13.5">
      <c r="B106" s="204"/>
      <c r="C106" s="205"/>
      <c r="D106" s="206" t="s">
        <v>136</v>
      </c>
      <c r="E106" s="207" t="s">
        <v>21</v>
      </c>
      <c r="F106" s="208" t="s">
        <v>172</v>
      </c>
      <c r="G106" s="205"/>
      <c r="H106" s="209" t="s">
        <v>21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136</v>
      </c>
      <c r="AU106" s="215" t="s">
        <v>79</v>
      </c>
      <c r="AV106" s="11" t="s">
        <v>77</v>
      </c>
      <c r="AW106" s="11" t="s">
        <v>33</v>
      </c>
      <c r="AX106" s="11" t="s">
        <v>69</v>
      </c>
      <c r="AY106" s="215" t="s">
        <v>127</v>
      </c>
    </row>
    <row r="107" spans="2:65" s="12" customFormat="1" ht="13.5">
      <c r="B107" s="216"/>
      <c r="C107" s="217"/>
      <c r="D107" s="206" t="s">
        <v>136</v>
      </c>
      <c r="E107" s="218" t="s">
        <v>21</v>
      </c>
      <c r="F107" s="219" t="s">
        <v>241</v>
      </c>
      <c r="G107" s="217"/>
      <c r="H107" s="220">
        <v>220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136</v>
      </c>
      <c r="AU107" s="226" t="s">
        <v>79</v>
      </c>
      <c r="AV107" s="12" t="s">
        <v>79</v>
      </c>
      <c r="AW107" s="12" t="s">
        <v>33</v>
      </c>
      <c r="AX107" s="12" t="s">
        <v>77</v>
      </c>
      <c r="AY107" s="226" t="s">
        <v>127</v>
      </c>
    </row>
    <row r="108" spans="2:65" s="10" customFormat="1" ht="29.85" customHeight="1">
      <c r="B108" s="175"/>
      <c r="C108" s="176"/>
      <c r="D108" s="189" t="s">
        <v>68</v>
      </c>
      <c r="E108" s="190" t="s">
        <v>180</v>
      </c>
      <c r="F108" s="190" t="s">
        <v>181</v>
      </c>
      <c r="G108" s="176"/>
      <c r="H108" s="176"/>
      <c r="I108" s="179"/>
      <c r="J108" s="191">
        <f>BK108</f>
        <v>0</v>
      </c>
      <c r="K108" s="176"/>
      <c r="L108" s="181"/>
      <c r="M108" s="182"/>
      <c r="N108" s="183"/>
      <c r="O108" s="183"/>
      <c r="P108" s="184">
        <f>SUM(P109:P114)</f>
        <v>0</v>
      </c>
      <c r="Q108" s="183"/>
      <c r="R108" s="184">
        <f>SUM(R109:R114)</f>
        <v>0</v>
      </c>
      <c r="S108" s="183"/>
      <c r="T108" s="185">
        <f>SUM(T109:T114)</f>
        <v>0</v>
      </c>
      <c r="AR108" s="186" t="s">
        <v>77</v>
      </c>
      <c r="AT108" s="187" t="s">
        <v>68</v>
      </c>
      <c r="AU108" s="187" t="s">
        <v>77</v>
      </c>
      <c r="AY108" s="186" t="s">
        <v>127</v>
      </c>
      <c r="BK108" s="188">
        <f>SUM(BK109:BK114)</f>
        <v>0</v>
      </c>
    </row>
    <row r="109" spans="2:65" s="1" customFormat="1" ht="31.5" customHeight="1">
      <c r="B109" s="39"/>
      <c r="C109" s="192" t="s">
        <v>168</v>
      </c>
      <c r="D109" s="192" t="s">
        <v>129</v>
      </c>
      <c r="E109" s="193" t="s">
        <v>182</v>
      </c>
      <c r="F109" s="194" t="s">
        <v>183</v>
      </c>
      <c r="G109" s="195" t="s">
        <v>184</v>
      </c>
      <c r="H109" s="196">
        <v>21.56</v>
      </c>
      <c r="I109" s="197"/>
      <c r="J109" s="198">
        <f>ROUND(I109*H109,2)</f>
        <v>0</v>
      </c>
      <c r="K109" s="194" t="s">
        <v>133</v>
      </c>
      <c r="L109" s="59"/>
      <c r="M109" s="199" t="s">
        <v>21</v>
      </c>
      <c r="N109" s="200" t="s">
        <v>40</v>
      </c>
      <c r="O109" s="40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2" t="s">
        <v>134</v>
      </c>
      <c r="AT109" s="22" t="s">
        <v>129</v>
      </c>
      <c r="AU109" s="22" t="s">
        <v>79</v>
      </c>
      <c r="AY109" s="22" t="s">
        <v>127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2" t="s">
        <v>77</v>
      </c>
      <c r="BK109" s="203">
        <f>ROUND(I109*H109,2)</f>
        <v>0</v>
      </c>
      <c r="BL109" s="22" t="s">
        <v>134</v>
      </c>
      <c r="BM109" s="22" t="s">
        <v>251</v>
      </c>
    </row>
    <row r="110" spans="2:65" s="12" customFormat="1" ht="13.5">
      <c r="B110" s="216"/>
      <c r="C110" s="217"/>
      <c r="D110" s="227" t="s">
        <v>136</v>
      </c>
      <c r="E110" s="228" t="s">
        <v>93</v>
      </c>
      <c r="F110" s="229" t="s">
        <v>201</v>
      </c>
      <c r="G110" s="217"/>
      <c r="H110" s="230">
        <v>21.56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136</v>
      </c>
      <c r="AU110" s="226" t="s">
        <v>79</v>
      </c>
      <c r="AV110" s="12" t="s">
        <v>79</v>
      </c>
      <c r="AW110" s="12" t="s">
        <v>33</v>
      </c>
      <c r="AX110" s="12" t="s">
        <v>77</v>
      </c>
      <c r="AY110" s="226" t="s">
        <v>127</v>
      </c>
    </row>
    <row r="111" spans="2:65" s="1" customFormat="1" ht="31.5" customHeight="1">
      <c r="B111" s="39"/>
      <c r="C111" s="192" t="s">
        <v>173</v>
      </c>
      <c r="D111" s="192" t="s">
        <v>129</v>
      </c>
      <c r="E111" s="193" t="s">
        <v>188</v>
      </c>
      <c r="F111" s="194" t="s">
        <v>189</v>
      </c>
      <c r="G111" s="195" t="s">
        <v>184</v>
      </c>
      <c r="H111" s="196">
        <v>86.24</v>
      </c>
      <c r="I111" s="197"/>
      <c r="J111" s="198">
        <f>ROUND(I111*H111,2)</f>
        <v>0</v>
      </c>
      <c r="K111" s="194" t="s">
        <v>133</v>
      </c>
      <c r="L111" s="59"/>
      <c r="M111" s="199" t="s">
        <v>21</v>
      </c>
      <c r="N111" s="200" t="s">
        <v>40</v>
      </c>
      <c r="O111" s="40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2" t="s">
        <v>134</v>
      </c>
      <c r="AT111" s="22" t="s">
        <v>129</v>
      </c>
      <c r="AU111" s="22" t="s">
        <v>79</v>
      </c>
      <c r="AY111" s="22" t="s">
        <v>127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2" t="s">
        <v>77</v>
      </c>
      <c r="BK111" s="203">
        <f>ROUND(I111*H111,2)</f>
        <v>0</v>
      </c>
      <c r="BL111" s="22" t="s">
        <v>134</v>
      </c>
      <c r="BM111" s="22" t="s">
        <v>252</v>
      </c>
    </row>
    <row r="112" spans="2:65" s="12" customFormat="1" ht="13.5">
      <c r="B112" s="216"/>
      <c r="C112" s="217"/>
      <c r="D112" s="227" t="s">
        <v>136</v>
      </c>
      <c r="E112" s="228" t="s">
        <v>21</v>
      </c>
      <c r="F112" s="229" t="s">
        <v>191</v>
      </c>
      <c r="G112" s="217"/>
      <c r="H112" s="230">
        <v>86.24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136</v>
      </c>
      <c r="AU112" s="226" t="s">
        <v>79</v>
      </c>
      <c r="AV112" s="12" t="s">
        <v>79</v>
      </c>
      <c r="AW112" s="12" t="s">
        <v>33</v>
      </c>
      <c r="AX112" s="12" t="s">
        <v>77</v>
      </c>
      <c r="AY112" s="226" t="s">
        <v>127</v>
      </c>
    </row>
    <row r="113" spans="2:65" s="1" customFormat="1" ht="22.5" customHeight="1">
      <c r="B113" s="39"/>
      <c r="C113" s="192" t="s">
        <v>160</v>
      </c>
      <c r="D113" s="192" t="s">
        <v>129</v>
      </c>
      <c r="E113" s="193" t="s">
        <v>198</v>
      </c>
      <c r="F113" s="194" t="s">
        <v>199</v>
      </c>
      <c r="G113" s="195" t="s">
        <v>184</v>
      </c>
      <c r="H113" s="196">
        <v>21.56</v>
      </c>
      <c r="I113" s="197"/>
      <c r="J113" s="198">
        <f>ROUND(I113*H113,2)</f>
        <v>0</v>
      </c>
      <c r="K113" s="194" t="s">
        <v>133</v>
      </c>
      <c r="L113" s="59"/>
      <c r="M113" s="199" t="s">
        <v>21</v>
      </c>
      <c r="N113" s="200" t="s">
        <v>40</v>
      </c>
      <c r="O113" s="40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2" t="s">
        <v>134</v>
      </c>
      <c r="AT113" s="22" t="s">
        <v>129</v>
      </c>
      <c r="AU113" s="22" t="s">
        <v>79</v>
      </c>
      <c r="AY113" s="22" t="s">
        <v>127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2" t="s">
        <v>77</v>
      </c>
      <c r="BK113" s="203">
        <f>ROUND(I113*H113,2)</f>
        <v>0</v>
      </c>
      <c r="BL113" s="22" t="s">
        <v>134</v>
      </c>
      <c r="BM113" s="22" t="s">
        <v>253</v>
      </c>
    </row>
    <row r="114" spans="2:65" s="12" customFormat="1" ht="13.5">
      <c r="B114" s="216"/>
      <c r="C114" s="217"/>
      <c r="D114" s="206" t="s">
        <v>136</v>
      </c>
      <c r="E114" s="218" t="s">
        <v>21</v>
      </c>
      <c r="F114" s="219" t="s">
        <v>93</v>
      </c>
      <c r="G114" s="217"/>
      <c r="H114" s="220">
        <v>21.56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136</v>
      </c>
      <c r="AU114" s="226" t="s">
        <v>79</v>
      </c>
      <c r="AV114" s="12" t="s">
        <v>79</v>
      </c>
      <c r="AW114" s="12" t="s">
        <v>33</v>
      </c>
      <c r="AX114" s="12" t="s">
        <v>77</v>
      </c>
      <c r="AY114" s="226" t="s">
        <v>127</v>
      </c>
    </row>
    <row r="115" spans="2:65" s="10" customFormat="1" ht="29.85" customHeight="1">
      <c r="B115" s="175"/>
      <c r="C115" s="176"/>
      <c r="D115" s="189" t="s">
        <v>68</v>
      </c>
      <c r="E115" s="190" t="s">
        <v>202</v>
      </c>
      <c r="F115" s="190" t="s">
        <v>203</v>
      </c>
      <c r="G115" s="176"/>
      <c r="H115" s="176"/>
      <c r="I115" s="179"/>
      <c r="J115" s="191">
        <f>BK115</f>
        <v>0</v>
      </c>
      <c r="K115" s="176"/>
      <c r="L115" s="181"/>
      <c r="M115" s="182"/>
      <c r="N115" s="183"/>
      <c r="O115" s="183"/>
      <c r="P115" s="184">
        <f>P116</f>
        <v>0</v>
      </c>
      <c r="Q115" s="183"/>
      <c r="R115" s="184">
        <f>R116</f>
        <v>0</v>
      </c>
      <c r="S115" s="183"/>
      <c r="T115" s="185">
        <f>T116</f>
        <v>0</v>
      </c>
      <c r="AR115" s="186" t="s">
        <v>77</v>
      </c>
      <c r="AT115" s="187" t="s">
        <v>68</v>
      </c>
      <c r="AU115" s="187" t="s">
        <v>77</v>
      </c>
      <c r="AY115" s="186" t="s">
        <v>127</v>
      </c>
      <c r="BK115" s="188">
        <f>BK116</f>
        <v>0</v>
      </c>
    </row>
    <row r="116" spans="2:65" s="1" customFormat="1" ht="31.5" customHeight="1">
      <c r="B116" s="39"/>
      <c r="C116" s="192" t="s">
        <v>187</v>
      </c>
      <c r="D116" s="192" t="s">
        <v>129</v>
      </c>
      <c r="E116" s="193" t="s">
        <v>205</v>
      </c>
      <c r="F116" s="194" t="s">
        <v>206</v>
      </c>
      <c r="G116" s="195" t="s">
        <v>184</v>
      </c>
      <c r="H116" s="196">
        <v>28.719000000000001</v>
      </c>
      <c r="I116" s="197"/>
      <c r="J116" s="198">
        <f>ROUND(I116*H116,2)</f>
        <v>0</v>
      </c>
      <c r="K116" s="194" t="s">
        <v>133</v>
      </c>
      <c r="L116" s="59"/>
      <c r="M116" s="199" t="s">
        <v>21</v>
      </c>
      <c r="N116" s="200" t="s">
        <v>40</v>
      </c>
      <c r="O116" s="40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2" t="s">
        <v>134</v>
      </c>
      <c r="AT116" s="22" t="s">
        <v>129</v>
      </c>
      <c r="AU116" s="22" t="s">
        <v>79</v>
      </c>
      <c r="AY116" s="22" t="s">
        <v>127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2" t="s">
        <v>77</v>
      </c>
      <c r="BK116" s="203">
        <f>ROUND(I116*H116,2)</f>
        <v>0</v>
      </c>
      <c r="BL116" s="22" t="s">
        <v>134</v>
      </c>
      <c r="BM116" s="22" t="s">
        <v>254</v>
      </c>
    </row>
    <row r="117" spans="2:65" s="10" customFormat="1" ht="37.35" customHeight="1">
      <c r="B117" s="175"/>
      <c r="C117" s="176"/>
      <c r="D117" s="177" t="s">
        <v>68</v>
      </c>
      <c r="E117" s="178" t="s">
        <v>208</v>
      </c>
      <c r="F117" s="178" t="s">
        <v>209</v>
      </c>
      <c r="G117" s="176"/>
      <c r="H117" s="176"/>
      <c r="I117" s="179"/>
      <c r="J117" s="180">
        <f>BK117</f>
        <v>0</v>
      </c>
      <c r="K117" s="176"/>
      <c r="L117" s="181"/>
      <c r="M117" s="182"/>
      <c r="N117" s="183"/>
      <c r="O117" s="183"/>
      <c r="P117" s="184">
        <f>P118+P125</f>
        <v>0</v>
      </c>
      <c r="Q117" s="183"/>
      <c r="R117" s="184">
        <f>R118+R125</f>
        <v>0</v>
      </c>
      <c r="S117" s="183"/>
      <c r="T117" s="185">
        <f>T118+T125</f>
        <v>0</v>
      </c>
      <c r="AR117" s="186" t="s">
        <v>138</v>
      </c>
      <c r="AT117" s="187" t="s">
        <v>68</v>
      </c>
      <c r="AU117" s="187" t="s">
        <v>69</v>
      </c>
      <c r="AY117" s="186" t="s">
        <v>127</v>
      </c>
      <c r="BK117" s="188">
        <f>BK118+BK125</f>
        <v>0</v>
      </c>
    </row>
    <row r="118" spans="2:65" s="10" customFormat="1" ht="19.899999999999999" customHeight="1">
      <c r="B118" s="175"/>
      <c r="C118" s="176"/>
      <c r="D118" s="189" t="s">
        <v>68</v>
      </c>
      <c r="E118" s="190" t="s">
        <v>210</v>
      </c>
      <c r="F118" s="190" t="s">
        <v>211</v>
      </c>
      <c r="G118" s="176"/>
      <c r="H118" s="176"/>
      <c r="I118" s="179"/>
      <c r="J118" s="191">
        <f>BK118</f>
        <v>0</v>
      </c>
      <c r="K118" s="176"/>
      <c r="L118" s="181"/>
      <c r="M118" s="182"/>
      <c r="N118" s="183"/>
      <c r="O118" s="183"/>
      <c r="P118" s="184">
        <f>SUM(P119:P124)</f>
        <v>0</v>
      </c>
      <c r="Q118" s="183"/>
      <c r="R118" s="184">
        <f>SUM(R119:R124)</f>
        <v>0</v>
      </c>
      <c r="S118" s="183"/>
      <c r="T118" s="185">
        <f>SUM(T119:T124)</f>
        <v>0</v>
      </c>
      <c r="AR118" s="186" t="s">
        <v>138</v>
      </c>
      <c r="AT118" s="187" t="s">
        <v>68</v>
      </c>
      <c r="AU118" s="187" t="s">
        <v>77</v>
      </c>
      <c r="AY118" s="186" t="s">
        <v>127</v>
      </c>
      <c r="BK118" s="188">
        <f>SUM(BK119:BK124)</f>
        <v>0</v>
      </c>
    </row>
    <row r="119" spans="2:65" s="1" customFormat="1" ht="57" customHeight="1">
      <c r="B119" s="39"/>
      <c r="C119" s="192" t="s">
        <v>192</v>
      </c>
      <c r="D119" s="192" t="s">
        <v>129</v>
      </c>
      <c r="E119" s="193" t="s">
        <v>213</v>
      </c>
      <c r="F119" s="194" t="s">
        <v>214</v>
      </c>
      <c r="G119" s="195" t="s">
        <v>215</v>
      </c>
      <c r="H119" s="196">
        <v>1</v>
      </c>
      <c r="I119" s="197"/>
      <c r="J119" s="198">
        <f>ROUND(I119*H119,2)</f>
        <v>0</v>
      </c>
      <c r="K119" s="194" t="s">
        <v>21</v>
      </c>
      <c r="L119" s="59"/>
      <c r="M119" s="199" t="s">
        <v>21</v>
      </c>
      <c r="N119" s="200" t="s">
        <v>40</v>
      </c>
      <c r="O119" s="40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2" t="s">
        <v>216</v>
      </c>
      <c r="AT119" s="22" t="s">
        <v>129</v>
      </c>
      <c r="AU119" s="22" t="s">
        <v>79</v>
      </c>
      <c r="AY119" s="22" t="s">
        <v>127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2" t="s">
        <v>77</v>
      </c>
      <c r="BK119" s="203">
        <f>ROUND(I119*H119,2)</f>
        <v>0</v>
      </c>
      <c r="BL119" s="22" t="s">
        <v>216</v>
      </c>
      <c r="BM119" s="22" t="s">
        <v>255</v>
      </c>
    </row>
    <row r="120" spans="2:65" s="12" customFormat="1" ht="13.5">
      <c r="B120" s="216"/>
      <c r="C120" s="217"/>
      <c r="D120" s="227" t="s">
        <v>136</v>
      </c>
      <c r="E120" s="228" t="s">
        <v>21</v>
      </c>
      <c r="F120" s="229" t="s">
        <v>77</v>
      </c>
      <c r="G120" s="217"/>
      <c r="H120" s="230">
        <v>1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136</v>
      </c>
      <c r="AU120" s="226" t="s">
        <v>79</v>
      </c>
      <c r="AV120" s="12" t="s">
        <v>79</v>
      </c>
      <c r="AW120" s="12" t="s">
        <v>33</v>
      </c>
      <c r="AX120" s="12" t="s">
        <v>77</v>
      </c>
      <c r="AY120" s="226" t="s">
        <v>127</v>
      </c>
    </row>
    <row r="121" spans="2:65" s="1" customFormat="1" ht="57" customHeight="1">
      <c r="B121" s="39"/>
      <c r="C121" s="192" t="s">
        <v>197</v>
      </c>
      <c r="D121" s="192" t="s">
        <v>129</v>
      </c>
      <c r="E121" s="193" t="s">
        <v>218</v>
      </c>
      <c r="F121" s="194" t="s">
        <v>219</v>
      </c>
      <c r="G121" s="195" t="s">
        <v>215</v>
      </c>
      <c r="H121" s="196">
        <v>1</v>
      </c>
      <c r="I121" s="197"/>
      <c r="J121" s="198">
        <f>ROUND(I121*H121,2)</f>
        <v>0</v>
      </c>
      <c r="K121" s="194" t="s">
        <v>21</v>
      </c>
      <c r="L121" s="59"/>
      <c r="M121" s="199" t="s">
        <v>21</v>
      </c>
      <c r="N121" s="200" t="s">
        <v>40</v>
      </c>
      <c r="O121" s="40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2" t="s">
        <v>216</v>
      </c>
      <c r="AT121" s="22" t="s">
        <v>129</v>
      </c>
      <c r="AU121" s="22" t="s">
        <v>79</v>
      </c>
      <c r="AY121" s="22" t="s">
        <v>127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2" t="s">
        <v>77</v>
      </c>
      <c r="BK121" s="203">
        <f>ROUND(I121*H121,2)</f>
        <v>0</v>
      </c>
      <c r="BL121" s="22" t="s">
        <v>216</v>
      </c>
      <c r="BM121" s="22" t="s">
        <v>256</v>
      </c>
    </row>
    <row r="122" spans="2:65" s="12" customFormat="1" ht="13.5">
      <c r="B122" s="216"/>
      <c r="C122" s="217"/>
      <c r="D122" s="227" t="s">
        <v>136</v>
      </c>
      <c r="E122" s="228" t="s">
        <v>21</v>
      </c>
      <c r="F122" s="229" t="s">
        <v>77</v>
      </c>
      <c r="G122" s="217"/>
      <c r="H122" s="230">
        <v>1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136</v>
      </c>
      <c r="AU122" s="226" t="s">
        <v>79</v>
      </c>
      <c r="AV122" s="12" t="s">
        <v>79</v>
      </c>
      <c r="AW122" s="12" t="s">
        <v>33</v>
      </c>
      <c r="AX122" s="12" t="s">
        <v>77</v>
      </c>
      <c r="AY122" s="226" t="s">
        <v>127</v>
      </c>
    </row>
    <row r="123" spans="2:65" s="1" customFormat="1" ht="44.25" customHeight="1">
      <c r="B123" s="39"/>
      <c r="C123" s="192" t="s">
        <v>204</v>
      </c>
      <c r="D123" s="192" t="s">
        <v>129</v>
      </c>
      <c r="E123" s="193" t="s">
        <v>222</v>
      </c>
      <c r="F123" s="194" t="s">
        <v>223</v>
      </c>
      <c r="G123" s="195" t="s">
        <v>215</v>
      </c>
      <c r="H123" s="196">
        <v>1</v>
      </c>
      <c r="I123" s="197"/>
      <c r="J123" s="198">
        <f>ROUND(I123*H123,2)</f>
        <v>0</v>
      </c>
      <c r="K123" s="194" t="s">
        <v>21</v>
      </c>
      <c r="L123" s="59"/>
      <c r="M123" s="199" t="s">
        <v>21</v>
      </c>
      <c r="N123" s="200" t="s">
        <v>40</v>
      </c>
      <c r="O123" s="4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2" t="s">
        <v>216</v>
      </c>
      <c r="AT123" s="22" t="s">
        <v>129</v>
      </c>
      <c r="AU123" s="22" t="s">
        <v>79</v>
      </c>
      <c r="AY123" s="22" t="s">
        <v>127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2" t="s">
        <v>77</v>
      </c>
      <c r="BK123" s="203">
        <f>ROUND(I123*H123,2)</f>
        <v>0</v>
      </c>
      <c r="BL123" s="22" t="s">
        <v>216</v>
      </c>
      <c r="BM123" s="22" t="s">
        <v>257</v>
      </c>
    </row>
    <row r="124" spans="2:65" s="12" customFormat="1" ht="13.5">
      <c r="B124" s="216"/>
      <c r="C124" s="217"/>
      <c r="D124" s="206" t="s">
        <v>136</v>
      </c>
      <c r="E124" s="218" t="s">
        <v>21</v>
      </c>
      <c r="F124" s="219" t="s">
        <v>77</v>
      </c>
      <c r="G124" s="217"/>
      <c r="H124" s="220">
        <v>1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136</v>
      </c>
      <c r="AU124" s="226" t="s">
        <v>79</v>
      </c>
      <c r="AV124" s="12" t="s">
        <v>79</v>
      </c>
      <c r="AW124" s="12" t="s">
        <v>33</v>
      </c>
      <c r="AX124" s="12" t="s">
        <v>77</v>
      </c>
      <c r="AY124" s="226" t="s">
        <v>127</v>
      </c>
    </row>
    <row r="125" spans="2:65" s="10" customFormat="1" ht="29.85" customHeight="1">
      <c r="B125" s="175"/>
      <c r="C125" s="176"/>
      <c r="D125" s="189" t="s">
        <v>68</v>
      </c>
      <c r="E125" s="190" t="s">
        <v>225</v>
      </c>
      <c r="F125" s="190" t="s">
        <v>226</v>
      </c>
      <c r="G125" s="176"/>
      <c r="H125" s="176"/>
      <c r="I125" s="179"/>
      <c r="J125" s="191">
        <f>BK125</f>
        <v>0</v>
      </c>
      <c r="K125" s="176"/>
      <c r="L125" s="181"/>
      <c r="M125" s="182"/>
      <c r="N125" s="183"/>
      <c r="O125" s="183"/>
      <c r="P125" s="184">
        <f>SUM(P126:P132)</f>
        <v>0</v>
      </c>
      <c r="Q125" s="183"/>
      <c r="R125" s="184">
        <f>SUM(R126:R132)</f>
        <v>0</v>
      </c>
      <c r="S125" s="183"/>
      <c r="T125" s="185">
        <f>SUM(T126:T132)</f>
        <v>0</v>
      </c>
      <c r="AR125" s="186" t="s">
        <v>138</v>
      </c>
      <c r="AT125" s="187" t="s">
        <v>68</v>
      </c>
      <c r="AU125" s="187" t="s">
        <v>77</v>
      </c>
      <c r="AY125" s="186" t="s">
        <v>127</v>
      </c>
      <c r="BK125" s="188">
        <f>SUM(BK126:BK132)</f>
        <v>0</v>
      </c>
    </row>
    <row r="126" spans="2:65" s="1" customFormat="1" ht="44.25" customHeight="1">
      <c r="B126" s="39"/>
      <c r="C126" s="192" t="s">
        <v>212</v>
      </c>
      <c r="D126" s="192" t="s">
        <v>129</v>
      </c>
      <c r="E126" s="193" t="s">
        <v>228</v>
      </c>
      <c r="F126" s="194" t="s">
        <v>229</v>
      </c>
      <c r="G126" s="195" t="s">
        <v>230</v>
      </c>
      <c r="H126" s="196">
        <v>1</v>
      </c>
      <c r="I126" s="197"/>
      <c r="J126" s="198">
        <f>ROUND(I126*H126,2)</f>
        <v>0</v>
      </c>
      <c r="K126" s="194" t="s">
        <v>21</v>
      </c>
      <c r="L126" s="59"/>
      <c r="M126" s="199" t="s">
        <v>21</v>
      </c>
      <c r="N126" s="200" t="s">
        <v>40</v>
      </c>
      <c r="O126" s="4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2" t="s">
        <v>216</v>
      </c>
      <c r="AT126" s="22" t="s">
        <v>129</v>
      </c>
      <c r="AU126" s="22" t="s">
        <v>79</v>
      </c>
      <c r="AY126" s="22" t="s">
        <v>127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2" t="s">
        <v>77</v>
      </c>
      <c r="BK126" s="203">
        <f>ROUND(I126*H126,2)</f>
        <v>0</v>
      </c>
      <c r="BL126" s="22" t="s">
        <v>216</v>
      </c>
      <c r="BM126" s="22" t="s">
        <v>258</v>
      </c>
    </row>
    <row r="127" spans="2:65" s="12" customFormat="1" ht="13.5">
      <c r="B127" s="216"/>
      <c r="C127" s="217"/>
      <c r="D127" s="227" t="s">
        <v>136</v>
      </c>
      <c r="E127" s="228" t="s">
        <v>21</v>
      </c>
      <c r="F127" s="229" t="s">
        <v>77</v>
      </c>
      <c r="G127" s="217"/>
      <c r="H127" s="230">
        <v>1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136</v>
      </c>
      <c r="AU127" s="226" t="s">
        <v>79</v>
      </c>
      <c r="AV127" s="12" t="s">
        <v>79</v>
      </c>
      <c r="AW127" s="12" t="s">
        <v>33</v>
      </c>
      <c r="AX127" s="12" t="s">
        <v>77</v>
      </c>
      <c r="AY127" s="226" t="s">
        <v>127</v>
      </c>
    </row>
    <row r="128" spans="2:65" s="1" customFormat="1" ht="22.5" customHeight="1">
      <c r="B128" s="39"/>
      <c r="C128" s="192" t="s">
        <v>10</v>
      </c>
      <c r="D128" s="192" t="s">
        <v>129</v>
      </c>
      <c r="E128" s="193" t="s">
        <v>233</v>
      </c>
      <c r="F128" s="194" t="s">
        <v>234</v>
      </c>
      <c r="G128" s="195" t="s">
        <v>230</v>
      </c>
      <c r="H128" s="196">
        <v>1</v>
      </c>
      <c r="I128" s="197"/>
      <c r="J128" s="198">
        <f>ROUND(I128*H128,2)</f>
        <v>0</v>
      </c>
      <c r="K128" s="194" t="s">
        <v>21</v>
      </c>
      <c r="L128" s="59"/>
      <c r="M128" s="199" t="s">
        <v>21</v>
      </c>
      <c r="N128" s="200" t="s">
        <v>40</v>
      </c>
      <c r="O128" s="4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2" t="s">
        <v>216</v>
      </c>
      <c r="AT128" s="22" t="s">
        <v>129</v>
      </c>
      <c r="AU128" s="22" t="s">
        <v>79</v>
      </c>
      <c r="AY128" s="22" t="s">
        <v>127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2" t="s">
        <v>77</v>
      </c>
      <c r="BK128" s="203">
        <f>ROUND(I128*H128,2)</f>
        <v>0</v>
      </c>
      <c r="BL128" s="22" t="s">
        <v>216</v>
      </c>
      <c r="BM128" s="22" t="s">
        <v>259</v>
      </c>
    </row>
    <row r="129" spans="2:65" s="11" customFormat="1" ht="13.5">
      <c r="B129" s="204"/>
      <c r="C129" s="205"/>
      <c r="D129" s="206" t="s">
        <v>136</v>
      </c>
      <c r="E129" s="207" t="s">
        <v>21</v>
      </c>
      <c r="F129" s="208" t="s">
        <v>236</v>
      </c>
      <c r="G129" s="205"/>
      <c r="H129" s="209" t="s">
        <v>21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136</v>
      </c>
      <c r="AU129" s="215" t="s">
        <v>79</v>
      </c>
      <c r="AV129" s="11" t="s">
        <v>77</v>
      </c>
      <c r="AW129" s="11" t="s">
        <v>33</v>
      </c>
      <c r="AX129" s="11" t="s">
        <v>69</v>
      </c>
      <c r="AY129" s="215" t="s">
        <v>127</v>
      </c>
    </row>
    <row r="130" spans="2:65" s="12" customFormat="1" ht="13.5">
      <c r="B130" s="216"/>
      <c r="C130" s="217"/>
      <c r="D130" s="227" t="s">
        <v>136</v>
      </c>
      <c r="E130" s="228" t="s">
        <v>21</v>
      </c>
      <c r="F130" s="229" t="s">
        <v>77</v>
      </c>
      <c r="G130" s="217"/>
      <c r="H130" s="230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136</v>
      </c>
      <c r="AU130" s="226" t="s">
        <v>79</v>
      </c>
      <c r="AV130" s="12" t="s">
        <v>79</v>
      </c>
      <c r="AW130" s="12" t="s">
        <v>33</v>
      </c>
      <c r="AX130" s="12" t="s">
        <v>77</v>
      </c>
      <c r="AY130" s="226" t="s">
        <v>127</v>
      </c>
    </row>
    <row r="131" spans="2:65" s="1" customFormat="1" ht="31.5" customHeight="1">
      <c r="B131" s="39"/>
      <c r="C131" s="192" t="s">
        <v>221</v>
      </c>
      <c r="D131" s="192" t="s">
        <v>129</v>
      </c>
      <c r="E131" s="193" t="s">
        <v>238</v>
      </c>
      <c r="F131" s="194" t="s">
        <v>239</v>
      </c>
      <c r="G131" s="195" t="s">
        <v>215</v>
      </c>
      <c r="H131" s="196">
        <v>1</v>
      </c>
      <c r="I131" s="197"/>
      <c r="J131" s="198">
        <f>ROUND(I131*H131,2)</f>
        <v>0</v>
      </c>
      <c r="K131" s="194" t="s">
        <v>21</v>
      </c>
      <c r="L131" s="59"/>
      <c r="M131" s="199" t="s">
        <v>21</v>
      </c>
      <c r="N131" s="200" t="s">
        <v>40</v>
      </c>
      <c r="O131" s="4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2" t="s">
        <v>216</v>
      </c>
      <c r="AT131" s="22" t="s">
        <v>129</v>
      </c>
      <c r="AU131" s="22" t="s">
        <v>79</v>
      </c>
      <c r="AY131" s="22" t="s">
        <v>127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2" t="s">
        <v>77</v>
      </c>
      <c r="BK131" s="203">
        <f>ROUND(I131*H131,2)</f>
        <v>0</v>
      </c>
      <c r="BL131" s="22" t="s">
        <v>216</v>
      </c>
      <c r="BM131" s="22" t="s">
        <v>260</v>
      </c>
    </row>
    <row r="132" spans="2:65" s="12" customFormat="1" ht="13.5">
      <c r="B132" s="216"/>
      <c r="C132" s="217"/>
      <c r="D132" s="206" t="s">
        <v>136</v>
      </c>
      <c r="E132" s="218" t="s">
        <v>21</v>
      </c>
      <c r="F132" s="219" t="s">
        <v>77</v>
      </c>
      <c r="G132" s="217"/>
      <c r="H132" s="220">
        <v>1</v>
      </c>
      <c r="I132" s="221"/>
      <c r="J132" s="217"/>
      <c r="K132" s="217"/>
      <c r="L132" s="222"/>
      <c r="M132" s="231"/>
      <c r="N132" s="232"/>
      <c r="O132" s="232"/>
      <c r="P132" s="232"/>
      <c r="Q132" s="232"/>
      <c r="R132" s="232"/>
      <c r="S132" s="232"/>
      <c r="T132" s="233"/>
      <c r="AT132" s="226" t="s">
        <v>136</v>
      </c>
      <c r="AU132" s="226" t="s">
        <v>79</v>
      </c>
      <c r="AV132" s="12" t="s">
        <v>79</v>
      </c>
      <c r="AW132" s="12" t="s">
        <v>33</v>
      </c>
      <c r="AX132" s="12" t="s">
        <v>77</v>
      </c>
      <c r="AY132" s="226" t="s">
        <v>127</v>
      </c>
    </row>
    <row r="133" spans="2:65" s="1" customFormat="1" ht="6.95" customHeight="1">
      <c r="B133" s="54"/>
      <c r="C133" s="55"/>
      <c r="D133" s="55"/>
      <c r="E133" s="55"/>
      <c r="F133" s="55"/>
      <c r="G133" s="55"/>
      <c r="H133" s="55"/>
      <c r="I133" s="138"/>
      <c r="J133" s="55"/>
      <c r="K133" s="55"/>
      <c r="L133" s="59"/>
    </row>
  </sheetData>
  <sheetProtection algorithmName="SHA-512" hashValue="mJO+0PG9V9OWmbkk4nY8X8qCBixYqZ1PKnTc0Jeo3dEXonl8coECF8xvrm7/PANzl208+JwnUNeYzX1rV010GA==" saltValue="JcakAEPTmwJ8N5fiJxn6Hg==" spinCount="100000" sheet="1" objects="1" scenarios="1" formatCells="0" formatColumns="0" formatRows="0" sort="0" autoFilter="0"/>
  <autoFilter ref="C84:K132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ht="37.5" customHeight="1"/>
    <row r="2" spans="2:1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3" customFormat="1" ht="45" customHeight="1">
      <c r="B3" s="238"/>
      <c r="C3" s="361" t="s">
        <v>261</v>
      </c>
      <c r="D3" s="361"/>
      <c r="E3" s="361"/>
      <c r="F3" s="361"/>
      <c r="G3" s="361"/>
      <c r="H3" s="361"/>
      <c r="I3" s="361"/>
      <c r="J3" s="361"/>
      <c r="K3" s="239"/>
    </row>
    <row r="4" spans="2:11" ht="25.5" customHeight="1">
      <c r="B4" s="240"/>
      <c r="C4" s="365" t="s">
        <v>262</v>
      </c>
      <c r="D4" s="365"/>
      <c r="E4" s="365"/>
      <c r="F4" s="365"/>
      <c r="G4" s="365"/>
      <c r="H4" s="365"/>
      <c r="I4" s="365"/>
      <c r="J4" s="365"/>
      <c r="K4" s="241"/>
    </row>
    <row r="5" spans="2:1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ht="15" customHeight="1">
      <c r="B6" s="240"/>
      <c r="C6" s="364" t="s">
        <v>263</v>
      </c>
      <c r="D6" s="364"/>
      <c r="E6" s="364"/>
      <c r="F6" s="364"/>
      <c r="G6" s="364"/>
      <c r="H6" s="364"/>
      <c r="I6" s="364"/>
      <c r="J6" s="364"/>
      <c r="K6" s="241"/>
    </row>
    <row r="7" spans="2:11" ht="15" customHeight="1">
      <c r="B7" s="244"/>
      <c r="C7" s="364" t="s">
        <v>264</v>
      </c>
      <c r="D7" s="364"/>
      <c r="E7" s="364"/>
      <c r="F7" s="364"/>
      <c r="G7" s="364"/>
      <c r="H7" s="364"/>
      <c r="I7" s="364"/>
      <c r="J7" s="364"/>
      <c r="K7" s="241"/>
    </row>
    <row r="8" spans="2:1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ht="15" customHeight="1">
      <c r="B9" s="244"/>
      <c r="C9" s="364" t="s">
        <v>265</v>
      </c>
      <c r="D9" s="364"/>
      <c r="E9" s="364"/>
      <c r="F9" s="364"/>
      <c r="G9" s="364"/>
      <c r="H9" s="364"/>
      <c r="I9" s="364"/>
      <c r="J9" s="364"/>
      <c r="K9" s="241"/>
    </row>
    <row r="10" spans="2:11" ht="15" customHeight="1">
      <c r="B10" s="244"/>
      <c r="C10" s="243"/>
      <c r="D10" s="364" t="s">
        <v>266</v>
      </c>
      <c r="E10" s="364"/>
      <c r="F10" s="364"/>
      <c r="G10" s="364"/>
      <c r="H10" s="364"/>
      <c r="I10" s="364"/>
      <c r="J10" s="364"/>
      <c r="K10" s="241"/>
    </row>
    <row r="11" spans="2:11" ht="15" customHeight="1">
      <c r="B11" s="244"/>
      <c r="C11" s="245"/>
      <c r="D11" s="364" t="s">
        <v>267</v>
      </c>
      <c r="E11" s="364"/>
      <c r="F11" s="364"/>
      <c r="G11" s="364"/>
      <c r="H11" s="364"/>
      <c r="I11" s="364"/>
      <c r="J11" s="364"/>
      <c r="K11" s="241"/>
    </row>
    <row r="12" spans="2:11" ht="12.75" customHeight="1">
      <c r="B12" s="244"/>
      <c r="C12" s="245"/>
      <c r="D12" s="245"/>
      <c r="E12" s="245"/>
      <c r="F12" s="245"/>
      <c r="G12" s="245"/>
      <c r="H12" s="245"/>
      <c r="I12" s="245"/>
      <c r="J12" s="245"/>
      <c r="K12" s="241"/>
    </row>
    <row r="13" spans="2:11" ht="15" customHeight="1">
      <c r="B13" s="244"/>
      <c r="C13" s="245"/>
      <c r="D13" s="364" t="s">
        <v>268</v>
      </c>
      <c r="E13" s="364"/>
      <c r="F13" s="364"/>
      <c r="G13" s="364"/>
      <c r="H13" s="364"/>
      <c r="I13" s="364"/>
      <c r="J13" s="364"/>
      <c r="K13" s="241"/>
    </row>
    <row r="14" spans="2:11" ht="15" customHeight="1">
      <c r="B14" s="244"/>
      <c r="C14" s="245"/>
      <c r="D14" s="364" t="s">
        <v>269</v>
      </c>
      <c r="E14" s="364"/>
      <c r="F14" s="364"/>
      <c r="G14" s="364"/>
      <c r="H14" s="364"/>
      <c r="I14" s="364"/>
      <c r="J14" s="364"/>
      <c r="K14" s="241"/>
    </row>
    <row r="15" spans="2:11" ht="15" customHeight="1">
      <c r="B15" s="244"/>
      <c r="C15" s="245"/>
      <c r="D15" s="364" t="s">
        <v>270</v>
      </c>
      <c r="E15" s="364"/>
      <c r="F15" s="364"/>
      <c r="G15" s="364"/>
      <c r="H15" s="364"/>
      <c r="I15" s="364"/>
      <c r="J15" s="364"/>
      <c r="K15" s="241"/>
    </row>
    <row r="16" spans="2:11" ht="15" customHeight="1">
      <c r="B16" s="244"/>
      <c r="C16" s="245"/>
      <c r="D16" s="245"/>
      <c r="E16" s="246" t="s">
        <v>76</v>
      </c>
      <c r="F16" s="364" t="s">
        <v>271</v>
      </c>
      <c r="G16" s="364"/>
      <c r="H16" s="364"/>
      <c r="I16" s="364"/>
      <c r="J16" s="364"/>
      <c r="K16" s="241"/>
    </row>
    <row r="17" spans="2:11" ht="15" customHeight="1">
      <c r="B17" s="244"/>
      <c r="C17" s="245"/>
      <c r="D17" s="245"/>
      <c r="E17" s="246" t="s">
        <v>272</v>
      </c>
      <c r="F17" s="364" t="s">
        <v>273</v>
      </c>
      <c r="G17" s="364"/>
      <c r="H17" s="364"/>
      <c r="I17" s="364"/>
      <c r="J17" s="364"/>
      <c r="K17" s="241"/>
    </row>
    <row r="18" spans="2:11" ht="15" customHeight="1">
      <c r="B18" s="244"/>
      <c r="C18" s="245"/>
      <c r="D18" s="245"/>
      <c r="E18" s="246" t="s">
        <v>274</v>
      </c>
      <c r="F18" s="364" t="s">
        <v>275</v>
      </c>
      <c r="G18" s="364"/>
      <c r="H18" s="364"/>
      <c r="I18" s="364"/>
      <c r="J18" s="364"/>
      <c r="K18" s="241"/>
    </row>
    <row r="19" spans="2:11" ht="15" customHeight="1">
      <c r="B19" s="244"/>
      <c r="C19" s="245"/>
      <c r="D19" s="245"/>
      <c r="E19" s="246" t="s">
        <v>276</v>
      </c>
      <c r="F19" s="364" t="s">
        <v>277</v>
      </c>
      <c r="G19" s="364"/>
      <c r="H19" s="364"/>
      <c r="I19" s="364"/>
      <c r="J19" s="364"/>
      <c r="K19" s="241"/>
    </row>
    <row r="20" spans="2:11" ht="15" customHeight="1">
      <c r="B20" s="244"/>
      <c r="C20" s="245"/>
      <c r="D20" s="245"/>
      <c r="E20" s="246" t="s">
        <v>278</v>
      </c>
      <c r="F20" s="364" t="s">
        <v>279</v>
      </c>
      <c r="G20" s="364"/>
      <c r="H20" s="364"/>
      <c r="I20" s="364"/>
      <c r="J20" s="364"/>
      <c r="K20" s="241"/>
    </row>
    <row r="21" spans="2:11" ht="15" customHeight="1">
      <c r="B21" s="244"/>
      <c r="C21" s="245"/>
      <c r="D21" s="245"/>
      <c r="E21" s="246" t="s">
        <v>280</v>
      </c>
      <c r="F21" s="364" t="s">
        <v>281</v>
      </c>
      <c r="G21" s="364"/>
      <c r="H21" s="364"/>
      <c r="I21" s="364"/>
      <c r="J21" s="364"/>
      <c r="K21" s="241"/>
    </row>
    <row r="22" spans="2:11" ht="12.75" customHeight="1">
      <c r="B22" s="244"/>
      <c r="C22" s="245"/>
      <c r="D22" s="245"/>
      <c r="E22" s="245"/>
      <c r="F22" s="245"/>
      <c r="G22" s="245"/>
      <c r="H22" s="245"/>
      <c r="I22" s="245"/>
      <c r="J22" s="245"/>
      <c r="K22" s="241"/>
    </row>
    <row r="23" spans="2:11" ht="15" customHeight="1">
      <c r="B23" s="244"/>
      <c r="C23" s="364" t="s">
        <v>282</v>
      </c>
      <c r="D23" s="364"/>
      <c r="E23" s="364"/>
      <c r="F23" s="364"/>
      <c r="G23" s="364"/>
      <c r="H23" s="364"/>
      <c r="I23" s="364"/>
      <c r="J23" s="364"/>
      <c r="K23" s="241"/>
    </row>
    <row r="24" spans="2:11" ht="15" customHeight="1">
      <c r="B24" s="244"/>
      <c r="C24" s="364" t="s">
        <v>283</v>
      </c>
      <c r="D24" s="364"/>
      <c r="E24" s="364"/>
      <c r="F24" s="364"/>
      <c r="G24" s="364"/>
      <c r="H24" s="364"/>
      <c r="I24" s="364"/>
      <c r="J24" s="364"/>
      <c r="K24" s="241"/>
    </row>
    <row r="25" spans="2:11" ht="15" customHeight="1">
      <c r="B25" s="244"/>
      <c r="C25" s="243"/>
      <c r="D25" s="364" t="s">
        <v>284</v>
      </c>
      <c r="E25" s="364"/>
      <c r="F25" s="364"/>
      <c r="G25" s="364"/>
      <c r="H25" s="364"/>
      <c r="I25" s="364"/>
      <c r="J25" s="364"/>
      <c r="K25" s="241"/>
    </row>
    <row r="26" spans="2:11" ht="15" customHeight="1">
      <c r="B26" s="244"/>
      <c r="C26" s="245"/>
      <c r="D26" s="364" t="s">
        <v>285</v>
      </c>
      <c r="E26" s="364"/>
      <c r="F26" s="364"/>
      <c r="G26" s="364"/>
      <c r="H26" s="364"/>
      <c r="I26" s="364"/>
      <c r="J26" s="364"/>
      <c r="K26" s="241"/>
    </row>
    <row r="27" spans="2:11" ht="12.75" customHeight="1">
      <c r="B27" s="244"/>
      <c r="C27" s="245"/>
      <c r="D27" s="245"/>
      <c r="E27" s="245"/>
      <c r="F27" s="245"/>
      <c r="G27" s="245"/>
      <c r="H27" s="245"/>
      <c r="I27" s="245"/>
      <c r="J27" s="245"/>
      <c r="K27" s="241"/>
    </row>
    <row r="28" spans="2:11" ht="15" customHeight="1">
      <c r="B28" s="244"/>
      <c r="C28" s="245"/>
      <c r="D28" s="364" t="s">
        <v>286</v>
      </c>
      <c r="E28" s="364"/>
      <c r="F28" s="364"/>
      <c r="G28" s="364"/>
      <c r="H28" s="364"/>
      <c r="I28" s="364"/>
      <c r="J28" s="364"/>
      <c r="K28" s="241"/>
    </row>
    <row r="29" spans="2:11" ht="15" customHeight="1">
      <c r="B29" s="244"/>
      <c r="C29" s="245"/>
      <c r="D29" s="364" t="s">
        <v>287</v>
      </c>
      <c r="E29" s="364"/>
      <c r="F29" s="364"/>
      <c r="G29" s="364"/>
      <c r="H29" s="364"/>
      <c r="I29" s="364"/>
      <c r="J29" s="364"/>
      <c r="K29" s="241"/>
    </row>
    <row r="30" spans="2:11" ht="12.75" customHeight="1">
      <c r="B30" s="244"/>
      <c r="C30" s="245"/>
      <c r="D30" s="245"/>
      <c r="E30" s="245"/>
      <c r="F30" s="245"/>
      <c r="G30" s="245"/>
      <c r="H30" s="245"/>
      <c r="I30" s="245"/>
      <c r="J30" s="245"/>
      <c r="K30" s="241"/>
    </row>
    <row r="31" spans="2:11" ht="15" customHeight="1">
      <c r="B31" s="244"/>
      <c r="C31" s="245"/>
      <c r="D31" s="364" t="s">
        <v>288</v>
      </c>
      <c r="E31" s="364"/>
      <c r="F31" s="364"/>
      <c r="G31" s="364"/>
      <c r="H31" s="364"/>
      <c r="I31" s="364"/>
      <c r="J31" s="364"/>
      <c r="K31" s="241"/>
    </row>
    <row r="32" spans="2:11" ht="15" customHeight="1">
      <c r="B32" s="244"/>
      <c r="C32" s="245"/>
      <c r="D32" s="364" t="s">
        <v>289</v>
      </c>
      <c r="E32" s="364"/>
      <c r="F32" s="364"/>
      <c r="G32" s="364"/>
      <c r="H32" s="364"/>
      <c r="I32" s="364"/>
      <c r="J32" s="364"/>
      <c r="K32" s="241"/>
    </row>
    <row r="33" spans="2:11" ht="15" customHeight="1">
      <c r="B33" s="244"/>
      <c r="C33" s="245"/>
      <c r="D33" s="364" t="s">
        <v>290</v>
      </c>
      <c r="E33" s="364"/>
      <c r="F33" s="364"/>
      <c r="G33" s="364"/>
      <c r="H33" s="364"/>
      <c r="I33" s="364"/>
      <c r="J33" s="364"/>
      <c r="K33" s="241"/>
    </row>
    <row r="34" spans="2:11" ht="15" customHeight="1">
      <c r="B34" s="244"/>
      <c r="C34" s="245"/>
      <c r="D34" s="243"/>
      <c r="E34" s="247" t="s">
        <v>112</v>
      </c>
      <c r="F34" s="243"/>
      <c r="G34" s="364" t="s">
        <v>291</v>
      </c>
      <c r="H34" s="364"/>
      <c r="I34" s="364"/>
      <c r="J34" s="364"/>
      <c r="K34" s="241"/>
    </row>
    <row r="35" spans="2:11" ht="30.75" customHeight="1">
      <c r="B35" s="244"/>
      <c r="C35" s="245"/>
      <c r="D35" s="243"/>
      <c r="E35" s="247" t="s">
        <v>292</v>
      </c>
      <c r="F35" s="243"/>
      <c r="G35" s="364" t="s">
        <v>293</v>
      </c>
      <c r="H35" s="364"/>
      <c r="I35" s="364"/>
      <c r="J35" s="364"/>
      <c r="K35" s="241"/>
    </row>
    <row r="36" spans="2:11" ht="15" customHeight="1">
      <c r="B36" s="244"/>
      <c r="C36" s="245"/>
      <c r="D36" s="243"/>
      <c r="E36" s="247" t="s">
        <v>50</v>
      </c>
      <c r="F36" s="243"/>
      <c r="G36" s="364" t="s">
        <v>294</v>
      </c>
      <c r="H36" s="364"/>
      <c r="I36" s="364"/>
      <c r="J36" s="364"/>
      <c r="K36" s="241"/>
    </row>
    <row r="37" spans="2:11" ht="15" customHeight="1">
      <c r="B37" s="244"/>
      <c r="C37" s="245"/>
      <c r="D37" s="243"/>
      <c r="E37" s="247" t="s">
        <v>113</v>
      </c>
      <c r="F37" s="243"/>
      <c r="G37" s="364" t="s">
        <v>295</v>
      </c>
      <c r="H37" s="364"/>
      <c r="I37" s="364"/>
      <c r="J37" s="364"/>
      <c r="K37" s="241"/>
    </row>
    <row r="38" spans="2:11" ht="15" customHeight="1">
      <c r="B38" s="244"/>
      <c r="C38" s="245"/>
      <c r="D38" s="243"/>
      <c r="E38" s="247" t="s">
        <v>114</v>
      </c>
      <c r="F38" s="243"/>
      <c r="G38" s="364" t="s">
        <v>296</v>
      </c>
      <c r="H38" s="364"/>
      <c r="I38" s="364"/>
      <c r="J38" s="364"/>
      <c r="K38" s="241"/>
    </row>
    <row r="39" spans="2:11" ht="15" customHeight="1">
      <c r="B39" s="244"/>
      <c r="C39" s="245"/>
      <c r="D39" s="243"/>
      <c r="E39" s="247" t="s">
        <v>115</v>
      </c>
      <c r="F39" s="243"/>
      <c r="G39" s="364" t="s">
        <v>297</v>
      </c>
      <c r="H39" s="364"/>
      <c r="I39" s="364"/>
      <c r="J39" s="364"/>
      <c r="K39" s="241"/>
    </row>
    <row r="40" spans="2:11" ht="15" customHeight="1">
      <c r="B40" s="244"/>
      <c r="C40" s="245"/>
      <c r="D40" s="243"/>
      <c r="E40" s="247" t="s">
        <v>298</v>
      </c>
      <c r="F40" s="243"/>
      <c r="G40" s="364" t="s">
        <v>299</v>
      </c>
      <c r="H40" s="364"/>
      <c r="I40" s="364"/>
      <c r="J40" s="364"/>
      <c r="K40" s="241"/>
    </row>
    <row r="41" spans="2:11" ht="15" customHeight="1">
      <c r="B41" s="244"/>
      <c r="C41" s="245"/>
      <c r="D41" s="243"/>
      <c r="E41" s="247"/>
      <c r="F41" s="243"/>
      <c r="G41" s="364" t="s">
        <v>300</v>
      </c>
      <c r="H41" s="364"/>
      <c r="I41" s="364"/>
      <c r="J41" s="364"/>
      <c r="K41" s="241"/>
    </row>
    <row r="42" spans="2:11" ht="15" customHeight="1">
      <c r="B42" s="244"/>
      <c r="C42" s="245"/>
      <c r="D42" s="243"/>
      <c r="E42" s="247" t="s">
        <v>301</v>
      </c>
      <c r="F42" s="243"/>
      <c r="G42" s="364" t="s">
        <v>302</v>
      </c>
      <c r="H42" s="364"/>
      <c r="I42" s="364"/>
      <c r="J42" s="364"/>
      <c r="K42" s="241"/>
    </row>
    <row r="43" spans="2:11" ht="15" customHeight="1">
      <c r="B43" s="244"/>
      <c r="C43" s="245"/>
      <c r="D43" s="243"/>
      <c r="E43" s="247" t="s">
        <v>117</v>
      </c>
      <c r="F43" s="243"/>
      <c r="G43" s="364" t="s">
        <v>303</v>
      </c>
      <c r="H43" s="364"/>
      <c r="I43" s="364"/>
      <c r="J43" s="364"/>
      <c r="K43" s="241"/>
    </row>
    <row r="44" spans="2:11" ht="12.75" customHeight="1">
      <c r="B44" s="244"/>
      <c r="C44" s="245"/>
      <c r="D44" s="243"/>
      <c r="E44" s="243"/>
      <c r="F44" s="243"/>
      <c r="G44" s="243"/>
      <c r="H44" s="243"/>
      <c r="I44" s="243"/>
      <c r="J44" s="243"/>
      <c r="K44" s="241"/>
    </row>
    <row r="45" spans="2:11" ht="15" customHeight="1">
      <c r="B45" s="244"/>
      <c r="C45" s="245"/>
      <c r="D45" s="364" t="s">
        <v>304</v>
      </c>
      <c r="E45" s="364"/>
      <c r="F45" s="364"/>
      <c r="G45" s="364"/>
      <c r="H45" s="364"/>
      <c r="I45" s="364"/>
      <c r="J45" s="364"/>
      <c r="K45" s="241"/>
    </row>
    <row r="46" spans="2:11" ht="15" customHeight="1">
      <c r="B46" s="244"/>
      <c r="C46" s="245"/>
      <c r="D46" s="245"/>
      <c r="E46" s="364" t="s">
        <v>305</v>
      </c>
      <c r="F46" s="364"/>
      <c r="G46" s="364"/>
      <c r="H46" s="364"/>
      <c r="I46" s="364"/>
      <c r="J46" s="364"/>
      <c r="K46" s="241"/>
    </row>
    <row r="47" spans="2:11" ht="15" customHeight="1">
      <c r="B47" s="244"/>
      <c r="C47" s="245"/>
      <c r="D47" s="245"/>
      <c r="E47" s="364" t="s">
        <v>306</v>
      </c>
      <c r="F47" s="364"/>
      <c r="G47" s="364"/>
      <c r="H47" s="364"/>
      <c r="I47" s="364"/>
      <c r="J47" s="364"/>
      <c r="K47" s="241"/>
    </row>
    <row r="48" spans="2:11" ht="15" customHeight="1">
      <c r="B48" s="244"/>
      <c r="C48" s="245"/>
      <c r="D48" s="245"/>
      <c r="E48" s="364" t="s">
        <v>307</v>
      </c>
      <c r="F48" s="364"/>
      <c r="G48" s="364"/>
      <c r="H48" s="364"/>
      <c r="I48" s="364"/>
      <c r="J48" s="364"/>
      <c r="K48" s="241"/>
    </row>
    <row r="49" spans="2:11" ht="15" customHeight="1">
      <c r="B49" s="244"/>
      <c r="C49" s="245"/>
      <c r="D49" s="364" t="s">
        <v>308</v>
      </c>
      <c r="E49" s="364"/>
      <c r="F49" s="364"/>
      <c r="G49" s="364"/>
      <c r="H49" s="364"/>
      <c r="I49" s="364"/>
      <c r="J49" s="364"/>
      <c r="K49" s="241"/>
    </row>
    <row r="50" spans="2:11" ht="25.5" customHeight="1">
      <c r="B50" s="240"/>
      <c r="C50" s="365" t="s">
        <v>309</v>
      </c>
      <c r="D50" s="365"/>
      <c r="E50" s="365"/>
      <c r="F50" s="365"/>
      <c r="G50" s="365"/>
      <c r="H50" s="365"/>
      <c r="I50" s="365"/>
      <c r="J50" s="365"/>
      <c r="K50" s="241"/>
    </row>
    <row r="51" spans="2:11" ht="5.25" customHeight="1">
      <c r="B51" s="240"/>
      <c r="C51" s="242"/>
      <c r="D51" s="242"/>
      <c r="E51" s="242"/>
      <c r="F51" s="242"/>
      <c r="G51" s="242"/>
      <c r="H51" s="242"/>
      <c r="I51" s="242"/>
      <c r="J51" s="242"/>
      <c r="K51" s="241"/>
    </row>
    <row r="52" spans="2:11" ht="15" customHeight="1">
      <c r="B52" s="240"/>
      <c r="C52" s="364" t="s">
        <v>310</v>
      </c>
      <c r="D52" s="364"/>
      <c r="E52" s="364"/>
      <c r="F52" s="364"/>
      <c r="G52" s="364"/>
      <c r="H52" s="364"/>
      <c r="I52" s="364"/>
      <c r="J52" s="364"/>
      <c r="K52" s="241"/>
    </row>
    <row r="53" spans="2:11" ht="15" customHeight="1">
      <c r="B53" s="240"/>
      <c r="C53" s="364" t="s">
        <v>311</v>
      </c>
      <c r="D53" s="364"/>
      <c r="E53" s="364"/>
      <c r="F53" s="364"/>
      <c r="G53" s="364"/>
      <c r="H53" s="364"/>
      <c r="I53" s="364"/>
      <c r="J53" s="364"/>
      <c r="K53" s="241"/>
    </row>
    <row r="54" spans="2:11" ht="12.75" customHeight="1">
      <c r="B54" s="240"/>
      <c r="C54" s="243"/>
      <c r="D54" s="243"/>
      <c r="E54" s="243"/>
      <c r="F54" s="243"/>
      <c r="G54" s="243"/>
      <c r="H54" s="243"/>
      <c r="I54" s="243"/>
      <c r="J54" s="243"/>
      <c r="K54" s="241"/>
    </row>
    <row r="55" spans="2:11" ht="15" customHeight="1">
      <c r="B55" s="240"/>
      <c r="C55" s="364" t="s">
        <v>312</v>
      </c>
      <c r="D55" s="364"/>
      <c r="E55" s="364"/>
      <c r="F55" s="364"/>
      <c r="G55" s="364"/>
      <c r="H55" s="364"/>
      <c r="I55" s="364"/>
      <c r="J55" s="364"/>
      <c r="K55" s="241"/>
    </row>
    <row r="56" spans="2:11" ht="15" customHeight="1">
      <c r="B56" s="240"/>
      <c r="C56" s="245"/>
      <c r="D56" s="364" t="s">
        <v>313</v>
      </c>
      <c r="E56" s="364"/>
      <c r="F56" s="364"/>
      <c r="G56" s="364"/>
      <c r="H56" s="364"/>
      <c r="I56" s="364"/>
      <c r="J56" s="364"/>
      <c r="K56" s="241"/>
    </row>
    <row r="57" spans="2:11" ht="15" customHeight="1">
      <c r="B57" s="240"/>
      <c r="C57" s="245"/>
      <c r="D57" s="364" t="s">
        <v>314</v>
      </c>
      <c r="E57" s="364"/>
      <c r="F57" s="364"/>
      <c r="G57" s="364"/>
      <c r="H57" s="364"/>
      <c r="I57" s="364"/>
      <c r="J57" s="364"/>
      <c r="K57" s="241"/>
    </row>
    <row r="58" spans="2:11" ht="15" customHeight="1">
      <c r="B58" s="240"/>
      <c r="C58" s="245"/>
      <c r="D58" s="364" t="s">
        <v>315</v>
      </c>
      <c r="E58" s="364"/>
      <c r="F58" s="364"/>
      <c r="G58" s="364"/>
      <c r="H58" s="364"/>
      <c r="I58" s="364"/>
      <c r="J58" s="364"/>
      <c r="K58" s="241"/>
    </row>
    <row r="59" spans="2:11" ht="15" customHeight="1">
      <c r="B59" s="240"/>
      <c r="C59" s="245"/>
      <c r="D59" s="364" t="s">
        <v>316</v>
      </c>
      <c r="E59" s="364"/>
      <c r="F59" s="364"/>
      <c r="G59" s="364"/>
      <c r="H59" s="364"/>
      <c r="I59" s="364"/>
      <c r="J59" s="364"/>
      <c r="K59" s="241"/>
    </row>
    <row r="60" spans="2:11" ht="15" customHeight="1">
      <c r="B60" s="240"/>
      <c r="C60" s="245"/>
      <c r="D60" s="363" t="s">
        <v>317</v>
      </c>
      <c r="E60" s="363"/>
      <c r="F60" s="363"/>
      <c r="G60" s="363"/>
      <c r="H60" s="363"/>
      <c r="I60" s="363"/>
      <c r="J60" s="363"/>
      <c r="K60" s="241"/>
    </row>
    <row r="61" spans="2:11" ht="15" customHeight="1">
      <c r="B61" s="240"/>
      <c r="C61" s="245"/>
      <c r="D61" s="364" t="s">
        <v>318</v>
      </c>
      <c r="E61" s="364"/>
      <c r="F61" s="364"/>
      <c r="G61" s="364"/>
      <c r="H61" s="364"/>
      <c r="I61" s="364"/>
      <c r="J61" s="364"/>
      <c r="K61" s="241"/>
    </row>
    <row r="62" spans="2:11" ht="12.75" customHeight="1">
      <c r="B62" s="240"/>
      <c r="C62" s="245"/>
      <c r="D62" s="245"/>
      <c r="E62" s="248"/>
      <c r="F62" s="245"/>
      <c r="G62" s="245"/>
      <c r="H62" s="245"/>
      <c r="I62" s="245"/>
      <c r="J62" s="245"/>
      <c r="K62" s="241"/>
    </row>
    <row r="63" spans="2:11" ht="15" customHeight="1">
      <c r="B63" s="240"/>
      <c r="C63" s="245"/>
      <c r="D63" s="364" t="s">
        <v>319</v>
      </c>
      <c r="E63" s="364"/>
      <c r="F63" s="364"/>
      <c r="G63" s="364"/>
      <c r="H63" s="364"/>
      <c r="I63" s="364"/>
      <c r="J63" s="364"/>
      <c r="K63" s="241"/>
    </row>
    <row r="64" spans="2:11" ht="15" customHeight="1">
      <c r="B64" s="240"/>
      <c r="C64" s="245"/>
      <c r="D64" s="363" t="s">
        <v>320</v>
      </c>
      <c r="E64" s="363"/>
      <c r="F64" s="363"/>
      <c r="G64" s="363"/>
      <c r="H64" s="363"/>
      <c r="I64" s="363"/>
      <c r="J64" s="363"/>
      <c r="K64" s="241"/>
    </row>
    <row r="65" spans="2:11" ht="15" customHeight="1">
      <c r="B65" s="240"/>
      <c r="C65" s="245"/>
      <c r="D65" s="364" t="s">
        <v>321</v>
      </c>
      <c r="E65" s="364"/>
      <c r="F65" s="364"/>
      <c r="G65" s="364"/>
      <c r="H65" s="364"/>
      <c r="I65" s="364"/>
      <c r="J65" s="364"/>
      <c r="K65" s="241"/>
    </row>
    <row r="66" spans="2:11" ht="15" customHeight="1">
      <c r="B66" s="240"/>
      <c r="C66" s="245"/>
      <c r="D66" s="364" t="s">
        <v>322</v>
      </c>
      <c r="E66" s="364"/>
      <c r="F66" s="364"/>
      <c r="G66" s="364"/>
      <c r="H66" s="364"/>
      <c r="I66" s="364"/>
      <c r="J66" s="364"/>
      <c r="K66" s="241"/>
    </row>
    <row r="67" spans="2:11" ht="15" customHeight="1">
      <c r="B67" s="240"/>
      <c r="C67" s="245"/>
      <c r="D67" s="364" t="s">
        <v>323</v>
      </c>
      <c r="E67" s="364"/>
      <c r="F67" s="364"/>
      <c r="G67" s="364"/>
      <c r="H67" s="364"/>
      <c r="I67" s="364"/>
      <c r="J67" s="364"/>
      <c r="K67" s="241"/>
    </row>
    <row r="68" spans="2:11" ht="15" customHeight="1">
      <c r="B68" s="240"/>
      <c r="C68" s="245"/>
      <c r="D68" s="364" t="s">
        <v>324</v>
      </c>
      <c r="E68" s="364"/>
      <c r="F68" s="364"/>
      <c r="G68" s="364"/>
      <c r="H68" s="364"/>
      <c r="I68" s="364"/>
      <c r="J68" s="364"/>
      <c r="K68" s="241"/>
    </row>
    <row r="69" spans="2:11" ht="12.75" customHeight="1">
      <c r="B69" s="249"/>
      <c r="C69" s="250"/>
      <c r="D69" s="250"/>
      <c r="E69" s="250"/>
      <c r="F69" s="250"/>
      <c r="G69" s="250"/>
      <c r="H69" s="250"/>
      <c r="I69" s="250"/>
      <c r="J69" s="250"/>
      <c r="K69" s="251"/>
    </row>
    <row r="70" spans="2:11" ht="18.75" customHeight="1">
      <c r="B70" s="252"/>
      <c r="C70" s="252"/>
      <c r="D70" s="252"/>
      <c r="E70" s="252"/>
      <c r="F70" s="252"/>
      <c r="G70" s="252"/>
      <c r="H70" s="252"/>
      <c r="I70" s="252"/>
      <c r="J70" s="252"/>
      <c r="K70" s="253"/>
    </row>
    <row r="71" spans="2:11" ht="18.75" customHeight="1"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2:11" ht="7.5" customHeight="1">
      <c r="B72" s="254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ht="45" customHeight="1">
      <c r="B73" s="257"/>
      <c r="C73" s="362" t="s">
        <v>87</v>
      </c>
      <c r="D73" s="362"/>
      <c r="E73" s="362"/>
      <c r="F73" s="362"/>
      <c r="G73" s="362"/>
      <c r="H73" s="362"/>
      <c r="I73" s="362"/>
      <c r="J73" s="362"/>
      <c r="K73" s="258"/>
    </row>
    <row r="74" spans="2:11" ht="17.25" customHeight="1">
      <c r="B74" s="257"/>
      <c r="C74" s="259" t="s">
        <v>325</v>
      </c>
      <c r="D74" s="259"/>
      <c r="E74" s="259"/>
      <c r="F74" s="259" t="s">
        <v>326</v>
      </c>
      <c r="G74" s="260"/>
      <c r="H74" s="259" t="s">
        <v>113</v>
      </c>
      <c r="I74" s="259" t="s">
        <v>54</v>
      </c>
      <c r="J74" s="259" t="s">
        <v>327</v>
      </c>
      <c r="K74" s="258"/>
    </row>
    <row r="75" spans="2:11" ht="17.25" customHeight="1">
      <c r="B75" s="257"/>
      <c r="C75" s="261" t="s">
        <v>328</v>
      </c>
      <c r="D75" s="261"/>
      <c r="E75" s="261"/>
      <c r="F75" s="262" t="s">
        <v>329</v>
      </c>
      <c r="G75" s="263"/>
      <c r="H75" s="261"/>
      <c r="I75" s="261"/>
      <c r="J75" s="261" t="s">
        <v>330</v>
      </c>
      <c r="K75" s="258"/>
    </row>
    <row r="76" spans="2:11" ht="5.25" customHeight="1">
      <c r="B76" s="257"/>
      <c r="C76" s="264"/>
      <c r="D76" s="264"/>
      <c r="E76" s="264"/>
      <c r="F76" s="264"/>
      <c r="G76" s="265"/>
      <c r="H76" s="264"/>
      <c r="I76" s="264"/>
      <c r="J76" s="264"/>
      <c r="K76" s="258"/>
    </row>
    <row r="77" spans="2:11" ht="15" customHeight="1">
      <c r="B77" s="257"/>
      <c r="C77" s="247" t="s">
        <v>50</v>
      </c>
      <c r="D77" s="264"/>
      <c r="E77" s="264"/>
      <c r="F77" s="266" t="s">
        <v>331</v>
      </c>
      <c r="G77" s="265"/>
      <c r="H77" s="247" t="s">
        <v>332</v>
      </c>
      <c r="I77" s="247" t="s">
        <v>333</v>
      </c>
      <c r="J77" s="247">
        <v>20</v>
      </c>
      <c r="K77" s="258"/>
    </row>
    <row r="78" spans="2:11" ht="15" customHeight="1">
      <c r="B78" s="257"/>
      <c r="C78" s="247" t="s">
        <v>334</v>
      </c>
      <c r="D78" s="247"/>
      <c r="E78" s="247"/>
      <c r="F78" s="266" t="s">
        <v>331</v>
      </c>
      <c r="G78" s="265"/>
      <c r="H78" s="247" t="s">
        <v>335</v>
      </c>
      <c r="I78" s="247" t="s">
        <v>333</v>
      </c>
      <c r="J78" s="247">
        <v>120</v>
      </c>
      <c r="K78" s="258"/>
    </row>
    <row r="79" spans="2:11" ht="15" customHeight="1">
      <c r="B79" s="267"/>
      <c r="C79" s="247" t="s">
        <v>336</v>
      </c>
      <c r="D79" s="247"/>
      <c r="E79" s="247"/>
      <c r="F79" s="266" t="s">
        <v>337</v>
      </c>
      <c r="G79" s="265"/>
      <c r="H79" s="247" t="s">
        <v>338</v>
      </c>
      <c r="I79" s="247" t="s">
        <v>333</v>
      </c>
      <c r="J79" s="247">
        <v>50</v>
      </c>
      <c r="K79" s="258"/>
    </row>
    <row r="80" spans="2:11" ht="15" customHeight="1">
      <c r="B80" s="267"/>
      <c r="C80" s="247" t="s">
        <v>339</v>
      </c>
      <c r="D80" s="247"/>
      <c r="E80" s="247"/>
      <c r="F80" s="266" t="s">
        <v>331</v>
      </c>
      <c r="G80" s="265"/>
      <c r="H80" s="247" t="s">
        <v>340</v>
      </c>
      <c r="I80" s="247" t="s">
        <v>341</v>
      </c>
      <c r="J80" s="247"/>
      <c r="K80" s="258"/>
    </row>
    <row r="81" spans="2:11" ht="15" customHeight="1">
      <c r="B81" s="267"/>
      <c r="C81" s="268" t="s">
        <v>342</v>
      </c>
      <c r="D81" s="268"/>
      <c r="E81" s="268"/>
      <c r="F81" s="269" t="s">
        <v>337</v>
      </c>
      <c r="G81" s="268"/>
      <c r="H81" s="268" t="s">
        <v>343</v>
      </c>
      <c r="I81" s="268" t="s">
        <v>333</v>
      </c>
      <c r="J81" s="268">
        <v>15</v>
      </c>
      <c r="K81" s="258"/>
    </row>
    <row r="82" spans="2:11" ht="15" customHeight="1">
      <c r="B82" s="267"/>
      <c r="C82" s="268" t="s">
        <v>344</v>
      </c>
      <c r="D82" s="268"/>
      <c r="E82" s="268"/>
      <c r="F82" s="269" t="s">
        <v>337</v>
      </c>
      <c r="G82" s="268"/>
      <c r="H82" s="268" t="s">
        <v>345</v>
      </c>
      <c r="I82" s="268" t="s">
        <v>333</v>
      </c>
      <c r="J82" s="268">
        <v>15</v>
      </c>
      <c r="K82" s="258"/>
    </row>
    <row r="83" spans="2:11" ht="15" customHeight="1">
      <c r="B83" s="267"/>
      <c r="C83" s="268" t="s">
        <v>346</v>
      </c>
      <c r="D83" s="268"/>
      <c r="E83" s="268"/>
      <c r="F83" s="269" t="s">
        <v>337</v>
      </c>
      <c r="G83" s="268"/>
      <c r="H83" s="268" t="s">
        <v>347</v>
      </c>
      <c r="I83" s="268" t="s">
        <v>333</v>
      </c>
      <c r="J83" s="268">
        <v>20</v>
      </c>
      <c r="K83" s="258"/>
    </row>
    <row r="84" spans="2:11" ht="15" customHeight="1">
      <c r="B84" s="267"/>
      <c r="C84" s="268" t="s">
        <v>348</v>
      </c>
      <c r="D84" s="268"/>
      <c r="E84" s="268"/>
      <c r="F84" s="269" t="s">
        <v>337</v>
      </c>
      <c r="G84" s="268"/>
      <c r="H84" s="268" t="s">
        <v>349</v>
      </c>
      <c r="I84" s="268" t="s">
        <v>333</v>
      </c>
      <c r="J84" s="268">
        <v>20</v>
      </c>
      <c r="K84" s="258"/>
    </row>
    <row r="85" spans="2:11" ht="15" customHeight="1">
      <c r="B85" s="267"/>
      <c r="C85" s="247" t="s">
        <v>350</v>
      </c>
      <c r="D85" s="247"/>
      <c r="E85" s="247"/>
      <c r="F85" s="266" t="s">
        <v>337</v>
      </c>
      <c r="G85" s="265"/>
      <c r="H85" s="247" t="s">
        <v>351</v>
      </c>
      <c r="I85" s="247" t="s">
        <v>333</v>
      </c>
      <c r="J85" s="247">
        <v>50</v>
      </c>
      <c r="K85" s="258"/>
    </row>
    <row r="86" spans="2:11" ht="15" customHeight="1">
      <c r="B86" s="267"/>
      <c r="C86" s="247" t="s">
        <v>352</v>
      </c>
      <c r="D86" s="247"/>
      <c r="E86" s="247"/>
      <c r="F86" s="266" t="s">
        <v>337</v>
      </c>
      <c r="G86" s="265"/>
      <c r="H86" s="247" t="s">
        <v>353</v>
      </c>
      <c r="I86" s="247" t="s">
        <v>333</v>
      </c>
      <c r="J86" s="247">
        <v>20</v>
      </c>
      <c r="K86" s="258"/>
    </row>
    <row r="87" spans="2:11" ht="15" customHeight="1">
      <c r="B87" s="267"/>
      <c r="C87" s="247" t="s">
        <v>354</v>
      </c>
      <c r="D87" s="247"/>
      <c r="E87" s="247"/>
      <c r="F87" s="266" t="s">
        <v>337</v>
      </c>
      <c r="G87" s="265"/>
      <c r="H87" s="247" t="s">
        <v>355</v>
      </c>
      <c r="I87" s="247" t="s">
        <v>333</v>
      </c>
      <c r="J87" s="247">
        <v>20</v>
      </c>
      <c r="K87" s="258"/>
    </row>
    <row r="88" spans="2:11" ht="15" customHeight="1">
      <c r="B88" s="267"/>
      <c r="C88" s="247" t="s">
        <v>356</v>
      </c>
      <c r="D88" s="247"/>
      <c r="E88" s="247"/>
      <c r="F88" s="266" t="s">
        <v>337</v>
      </c>
      <c r="G88" s="265"/>
      <c r="H88" s="247" t="s">
        <v>357</v>
      </c>
      <c r="I88" s="247" t="s">
        <v>333</v>
      </c>
      <c r="J88" s="247">
        <v>50</v>
      </c>
      <c r="K88" s="258"/>
    </row>
    <row r="89" spans="2:11" ht="15" customHeight="1">
      <c r="B89" s="267"/>
      <c r="C89" s="247" t="s">
        <v>358</v>
      </c>
      <c r="D89" s="247"/>
      <c r="E89" s="247"/>
      <c r="F89" s="266" t="s">
        <v>337</v>
      </c>
      <c r="G89" s="265"/>
      <c r="H89" s="247" t="s">
        <v>358</v>
      </c>
      <c r="I89" s="247" t="s">
        <v>333</v>
      </c>
      <c r="J89" s="247">
        <v>50</v>
      </c>
      <c r="K89" s="258"/>
    </row>
    <row r="90" spans="2:11" ht="15" customHeight="1">
      <c r="B90" s="267"/>
      <c r="C90" s="247" t="s">
        <v>118</v>
      </c>
      <c r="D90" s="247"/>
      <c r="E90" s="247"/>
      <c r="F90" s="266" t="s">
        <v>337</v>
      </c>
      <c r="G90" s="265"/>
      <c r="H90" s="247" t="s">
        <v>359</v>
      </c>
      <c r="I90" s="247" t="s">
        <v>333</v>
      </c>
      <c r="J90" s="247">
        <v>255</v>
      </c>
      <c r="K90" s="258"/>
    </row>
    <row r="91" spans="2:11" ht="15" customHeight="1">
      <c r="B91" s="267"/>
      <c r="C91" s="247" t="s">
        <v>360</v>
      </c>
      <c r="D91" s="247"/>
      <c r="E91" s="247"/>
      <c r="F91" s="266" t="s">
        <v>331</v>
      </c>
      <c r="G91" s="265"/>
      <c r="H91" s="247" t="s">
        <v>361</v>
      </c>
      <c r="I91" s="247" t="s">
        <v>362</v>
      </c>
      <c r="J91" s="247"/>
      <c r="K91" s="258"/>
    </row>
    <row r="92" spans="2:11" ht="15" customHeight="1">
      <c r="B92" s="267"/>
      <c r="C92" s="247" t="s">
        <v>363</v>
      </c>
      <c r="D92" s="247"/>
      <c r="E92" s="247"/>
      <c r="F92" s="266" t="s">
        <v>331</v>
      </c>
      <c r="G92" s="265"/>
      <c r="H92" s="247" t="s">
        <v>364</v>
      </c>
      <c r="I92" s="247" t="s">
        <v>365</v>
      </c>
      <c r="J92" s="247"/>
      <c r="K92" s="258"/>
    </row>
    <row r="93" spans="2:11" ht="15" customHeight="1">
      <c r="B93" s="267"/>
      <c r="C93" s="247" t="s">
        <v>366</v>
      </c>
      <c r="D93" s="247"/>
      <c r="E93" s="247"/>
      <c r="F93" s="266" t="s">
        <v>331</v>
      </c>
      <c r="G93" s="265"/>
      <c r="H93" s="247" t="s">
        <v>366</v>
      </c>
      <c r="I93" s="247" t="s">
        <v>365</v>
      </c>
      <c r="J93" s="247"/>
      <c r="K93" s="258"/>
    </row>
    <row r="94" spans="2:11" ht="15" customHeight="1">
      <c r="B94" s="267"/>
      <c r="C94" s="247" t="s">
        <v>35</v>
      </c>
      <c r="D94" s="247"/>
      <c r="E94" s="247"/>
      <c r="F94" s="266" t="s">
        <v>331</v>
      </c>
      <c r="G94" s="265"/>
      <c r="H94" s="247" t="s">
        <v>367</v>
      </c>
      <c r="I94" s="247" t="s">
        <v>365</v>
      </c>
      <c r="J94" s="247"/>
      <c r="K94" s="258"/>
    </row>
    <row r="95" spans="2:11" ht="15" customHeight="1">
      <c r="B95" s="267"/>
      <c r="C95" s="247" t="s">
        <v>45</v>
      </c>
      <c r="D95" s="247"/>
      <c r="E95" s="247"/>
      <c r="F95" s="266" t="s">
        <v>331</v>
      </c>
      <c r="G95" s="265"/>
      <c r="H95" s="247" t="s">
        <v>368</v>
      </c>
      <c r="I95" s="247" t="s">
        <v>365</v>
      </c>
      <c r="J95" s="247"/>
      <c r="K95" s="258"/>
    </row>
    <row r="96" spans="2:11" ht="1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2"/>
    </row>
    <row r="97" spans="2:11" ht="18.75" customHeight="1">
      <c r="B97" s="273"/>
      <c r="C97" s="274"/>
      <c r="D97" s="274"/>
      <c r="E97" s="274"/>
      <c r="F97" s="274"/>
      <c r="G97" s="274"/>
      <c r="H97" s="274"/>
      <c r="I97" s="274"/>
      <c r="J97" s="274"/>
      <c r="K97" s="273"/>
    </row>
    <row r="98" spans="2:11" ht="18.75" customHeight="1">
      <c r="B98" s="253"/>
      <c r="C98" s="253"/>
      <c r="D98" s="253"/>
      <c r="E98" s="253"/>
      <c r="F98" s="253"/>
      <c r="G98" s="253"/>
      <c r="H98" s="253"/>
      <c r="I98" s="253"/>
      <c r="J98" s="253"/>
      <c r="K98" s="253"/>
    </row>
    <row r="99" spans="2:11" ht="7.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6"/>
    </row>
    <row r="100" spans="2:11" ht="45" customHeight="1">
      <c r="B100" s="257"/>
      <c r="C100" s="362" t="s">
        <v>369</v>
      </c>
      <c r="D100" s="362"/>
      <c r="E100" s="362"/>
      <c r="F100" s="362"/>
      <c r="G100" s="362"/>
      <c r="H100" s="362"/>
      <c r="I100" s="362"/>
      <c r="J100" s="362"/>
      <c r="K100" s="258"/>
    </row>
    <row r="101" spans="2:11" ht="17.25" customHeight="1">
      <c r="B101" s="257"/>
      <c r="C101" s="259" t="s">
        <v>325</v>
      </c>
      <c r="D101" s="259"/>
      <c r="E101" s="259"/>
      <c r="F101" s="259" t="s">
        <v>326</v>
      </c>
      <c r="G101" s="260"/>
      <c r="H101" s="259" t="s">
        <v>113</v>
      </c>
      <c r="I101" s="259" t="s">
        <v>54</v>
      </c>
      <c r="J101" s="259" t="s">
        <v>327</v>
      </c>
      <c r="K101" s="258"/>
    </row>
    <row r="102" spans="2:11" ht="17.25" customHeight="1">
      <c r="B102" s="257"/>
      <c r="C102" s="261" t="s">
        <v>328</v>
      </c>
      <c r="D102" s="261"/>
      <c r="E102" s="261"/>
      <c r="F102" s="262" t="s">
        <v>329</v>
      </c>
      <c r="G102" s="263"/>
      <c r="H102" s="261"/>
      <c r="I102" s="261"/>
      <c r="J102" s="261" t="s">
        <v>330</v>
      </c>
      <c r="K102" s="258"/>
    </row>
    <row r="103" spans="2:11" ht="5.25" customHeight="1">
      <c r="B103" s="257"/>
      <c r="C103" s="259"/>
      <c r="D103" s="259"/>
      <c r="E103" s="259"/>
      <c r="F103" s="259"/>
      <c r="G103" s="275"/>
      <c r="H103" s="259"/>
      <c r="I103" s="259"/>
      <c r="J103" s="259"/>
      <c r="K103" s="258"/>
    </row>
    <row r="104" spans="2:11" ht="15" customHeight="1">
      <c r="B104" s="257"/>
      <c r="C104" s="247" t="s">
        <v>50</v>
      </c>
      <c r="D104" s="264"/>
      <c r="E104" s="264"/>
      <c r="F104" s="266" t="s">
        <v>331</v>
      </c>
      <c r="G104" s="275"/>
      <c r="H104" s="247" t="s">
        <v>370</v>
      </c>
      <c r="I104" s="247" t="s">
        <v>333</v>
      </c>
      <c r="J104" s="247">
        <v>20</v>
      </c>
      <c r="K104" s="258"/>
    </row>
    <row r="105" spans="2:11" ht="15" customHeight="1">
      <c r="B105" s="257"/>
      <c r="C105" s="247" t="s">
        <v>334</v>
      </c>
      <c r="D105" s="247"/>
      <c r="E105" s="247"/>
      <c r="F105" s="266" t="s">
        <v>331</v>
      </c>
      <c r="G105" s="247"/>
      <c r="H105" s="247" t="s">
        <v>370</v>
      </c>
      <c r="I105" s="247" t="s">
        <v>333</v>
      </c>
      <c r="J105" s="247">
        <v>120</v>
      </c>
      <c r="K105" s="258"/>
    </row>
    <row r="106" spans="2:11" ht="15" customHeight="1">
      <c r="B106" s="267"/>
      <c r="C106" s="247" t="s">
        <v>336</v>
      </c>
      <c r="D106" s="247"/>
      <c r="E106" s="247"/>
      <c r="F106" s="266" t="s">
        <v>337</v>
      </c>
      <c r="G106" s="247"/>
      <c r="H106" s="247" t="s">
        <v>370</v>
      </c>
      <c r="I106" s="247" t="s">
        <v>333</v>
      </c>
      <c r="J106" s="247">
        <v>50</v>
      </c>
      <c r="K106" s="258"/>
    </row>
    <row r="107" spans="2:11" ht="15" customHeight="1">
      <c r="B107" s="267"/>
      <c r="C107" s="247" t="s">
        <v>339</v>
      </c>
      <c r="D107" s="247"/>
      <c r="E107" s="247"/>
      <c r="F107" s="266" t="s">
        <v>331</v>
      </c>
      <c r="G107" s="247"/>
      <c r="H107" s="247" t="s">
        <v>370</v>
      </c>
      <c r="I107" s="247" t="s">
        <v>341</v>
      </c>
      <c r="J107" s="247"/>
      <c r="K107" s="258"/>
    </row>
    <row r="108" spans="2:11" ht="15" customHeight="1">
      <c r="B108" s="267"/>
      <c r="C108" s="247" t="s">
        <v>350</v>
      </c>
      <c r="D108" s="247"/>
      <c r="E108" s="247"/>
      <c r="F108" s="266" t="s">
        <v>337</v>
      </c>
      <c r="G108" s="247"/>
      <c r="H108" s="247" t="s">
        <v>370</v>
      </c>
      <c r="I108" s="247" t="s">
        <v>333</v>
      </c>
      <c r="J108" s="247">
        <v>50</v>
      </c>
      <c r="K108" s="258"/>
    </row>
    <row r="109" spans="2:11" ht="15" customHeight="1">
      <c r="B109" s="267"/>
      <c r="C109" s="247" t="s">
        <v>358</v>
      </c>
      <c r="D109" s="247"/>
      <c r="E109" s="247"/>
      <c r="F109" s="266" t="s">
        <v>337</v>
      </c>
      <c r="G109" s="247"/>
      <c r="H109" s="247" t="s">
        <v>370</v>
      </c>
      <c r="I109" s="247" t="s">
        <v>333</v>
      </c>
      <c r="J109" s="247">
        <v>50</v>
      </c>
      <c r="K109" s="258"/>
    </row>
    <row r="110" spans="2:11" ht="15" customHeight="1">
      <c r="B110" s="267"/>
      <c r="C110" s="247" t="s">
        <v>356</v>
      </c>
      <c r="D110" s="247"/>
      <c r="E110" s="247"/>
      <c r="F110" s="266" t="s">
        <v>337</v>
      </c>
      <c r="G110" s="247"/>
      <c r="H110" s="247" t="s">
        <v>370</v>
      </c>
      <c r="I110" s="247" t="s">
        <v>333</v>
      </c>
      <c r="J110" s="247">
        <v>50</v>
      </c>
      <c r="K110" s="258"/>
    </row>
    <row r="111" spans="2:11" ht="15" customHeight="1">
      <c r="B111" s="267"/>
      <c r="C111" s="247" t="s">
        <v>50</v>
      </c>
      <c r="D111" s="247"/>
      <c r="E111" s="247"/>
      <c r="F111" s="266" t="s">
        <v>331</v>
      </c>
      <c r="G111" s="247"/>
      <c r="H111" s="247" t="s">
        <v>371</v>
      </c>
      <c r="I111" s="247" t="s">
        <v>333</v>
      </c>
      <c r="J111" s="247">
        <v>20</v>
      </c>
      <c r="K111" s="258"/>
    </row>
    <row r="112" spans="2:11" ht="15" customHeight="1">
      <c r="B112" s="267"/>
      <c r="C112" s="247" t="s">
        <v>372</v>
      </c>
      <c r="D112" s="247"/>
      <c r="E112" s="247"/>
      <c r="F112" s="266" t="s">
        <v>331</v>
      </c>
      <c r="G112" s="247"/>
      <c r="H112" s="247" t="s">
        <v>373</v>
      </c>
      <c r="I112" s="247" t="s">
        <v>333</v>
      </c>
      <c r="J112" s="247">
        <v>120</v>
      </c>
      <c r="K112" s="258"/>
    </row>
    <row r="113" spans="2:11" ht="15" customHeight="1">
      <c r="B113" s="267"/>
      <c r="C113" s="247" t="s">
        <v>35</v>
      </c>
      <c r="D113" s="247"/>
      <c r="E113" s="247"/>
      <c r="F113" s="266" t="s">
        <v>331</v>
      </c>
      <c r="G113" s="247"/>
      <c r="H113" s="247" t="s">
        <v>374</v>
      </c>
      <c r="I113" s="247" t="s">
        <v>365</v>
      </c>
      <c r="J113" s="247"/>
      <c r="K113" s="258"/>
    </row>
    <row r="114" spans="2:11" ht="15" customHeight="1">
      <c r="B114" s="267"/>
      <c r="C114" s="247" t="s">
        <v>45</v>
      </c>
      <c r="D114" s="247"/>
      <c r="E114" s="247"/>
      <c r="F114" s="266" t="s">
        <v>331</v>
      </c>
      <c r="G114" s="247"/>
      <c r="H114" s="247" t="s">
        <v>375</v>
      </c>
      <c r="I114" s="247" t="s">
        <v>365</v>
      </c>
      <c r="J114" s="247"/>
      <c r="K114" s="258"/>
    </row>
    <row r="115" spans="2:11" ht="15" customHeight="1">
      <c r="B115" s="267"/>
      <c r="C115" s="247" t="s">
        <v>54</v>
      </c>
      <c r="D115" s="247"/>
      <c r="E115" s="247"/>
      <c r="F115" s="266" t="s">
        <v>331</v>
      </c>
      <c r="G115" s="247"/>
      <c r="H115" s="247" t="s">
        <v>376</v>
      </c>
      <c r="I115" s="247" t="s">
        <v>377</v>
      </c>
      <c r="J115" s="247"/>
      <c r="K115" s="258"/>
    </row>
    <row r="116" spans="2:11" ht="15" customHeight="1">
      <c r="B116" s="270"/>
      <c r="C116" s="276"/>
      <c r="D116" s="276"/>
      <c r="E116" s="276"/>
      <c r="F116" s="276"/>
      <c r="G116" s="276"/>
      <c r="H116" s="276"/>
      <c r="I116" s="276"/>
      <c r="J116" s="276"/>
      <c r="K116" s="272"/>
    </row>
    <row r="117" spans="2:11" ht="18.75" customHeight="1">
      <c r="B117" s="277"/>
      <c r="C117" s="243"/>
      <c r="D117" s="243"/>
      <c r="E117" s="243"/>
      <c r="F117" s="278"/>
      <c r="G117" s="243"/>
      <c r="H117" s="243"/>
      <c r="I117" s="243"/>
      <c r="J117" s="243"/>
      <c r="K117" s="277"/>
    </row>
    <row r="118" spans="2:11" ht="18.75" customHeight="1"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</row>
    <row r="119" spans="2:11" ht="7.5" customHeight="1">
      <c r="B119" s="279"/>
      <c r="C119" s="280"/>
      <c r="D119" s="280"/>
      <c r="E119" s="280"/>
      <c r="F119" s="280"/>
      <c r="G119" s="280"/>
      <c r="H119" s="280"/>
      <c r="I119" s="280"/>
      <c r="J119" s="280"/>
      <c r="K119" s="281"/>
    </row>
    <row r="120" spans="2:11" ht="45" customHeight="1">
      <c r="B120" s="282"/>
      <c r="C120" s="361" t="s">
        <v>378</v>
      </c>
      <c r="D120" s="361"/>
      <c r="E120" s="361"/>
      <c r="F120" s="361"/>
      <c r="G120" s="361"/>
      <c r="H120" s="361"/>
      <c r="I120" s="361"/>
      <c r="J120" s="361"/>
      <c r="K120" s="283"/>
    </row>
    <row r="121" spans="2:11" ht="17.25" customHeight="1">
      <c r="B121" s="284"/>
      <c r="C121" s="259" t="s">
        <v>325</v>
      </c>
      <c r="D121" s="259"/>
      <c r="E121" s="259"/>
      <c r="F121" s="259" t="s">
        <v>326</v>
      </c>
      <c r="G121" s="260"/>
      <c r="H121" s="259" t="s">
        <v>113</v>
      </c>
      <c r="I121" s="259" t="s">
        <v>54</v>
      </c>
      <c r="J121" s="259" t="s">
        <v>327</v>
      </c>
      <c r="K121" s="285"/>
    </row>
    <row r="122" spans="2:11" ht="17.25" customHeight="1">
      <c r="B122" s="284"/>
      <c r="C122" s="261" t="s">
        <v>328</v>
      </c>
      <c r="D122" s="261"/>
      <c r="E122" s="261"/>
      <c r="F122" s="262" t="s">
        <v>329</v>
      </c>
      <c r="G122" s="263"/>
      <c r="H122" s="261"/>
      <c r="I122" s="261"/>
      <c r="J122" s="261" t="s">
        <v>330</v>
      </c>
      <c r="K122" s="285"/>
    </row>
    <row r="123" spans="2:11" ht="5.25" customHeight="1">
      <c r="B123" s="286"/>
      <c r="C123" s="264"/>
      <c r="D123" s="264"/>
      <c r="E123" s="264"/>
      <c r="F123" s="264"/>
      <c r="G123" s="247"/>
      <c r="H123" s="264"/>
      <c r="I123" s="264"/>
      <c r="J123" s="264"/>
      <c r="K123" s="287"/>
    </row>
    <row r="124" spans="2:11" ht="15" customHeight="1">
      <c r="B124" s="286"/>
      <c r="C124" s="247" t="s">
        <v>334</v>
      </c>
      <c r="D124" s="264"/>
      <c r="E124" s="264"/>
      <c r="F124" s="266" t="s">
        <v>331</v>
      </c>
      <c r="G124" s="247"/>
      <c r="H124" s="247" t="s">
        <v>370</v>
      </c>
      <c r="I124" s="247" t="s">
        <v>333</v>
      </c>
      <c r="J124" s="247">
        <v>120</v>
      </c>
      <c r="K124" s="288"/>
    </row>
    <row r="125" spans="2:11" ht="15" customHeight="1">
      <c r="B125" s="286"/>
      <c r="C125" s="247" t="s">
        <v>379</v>
      </c>
      <c r="D125" s="247"/>
      <c r="E125" s="247"/>
      <c r="F125" s="266" t="s">
        <v>331</v>
      </c>
      <c r="G125" s="247"/>
      <c r="H125" s="247" t="s">
        <v>380</v>
      </c>
      <c r="I125" s="247" t="s">
        <v>333</v>
      </c>
      <c r="J125" s="247" t="s">
        <v>381</v>
      </c>
      <c r="K125" s="288"/>
    </row>
    <row r="126" spans="2:11" ht="15" customHeight="1">
      <c r="B126" s="286"/>
      <c r="C126" s="247" t="s">
        <v>280</v>
      </c>
      <c r="D126" s="247"/>
      <c r="E126" s="247"/>
      <c r="F126" s="266" t="s">
        <v>331</v>
      </c>
      <c r="G126" s="247"/>
      <c r="H126" s="247" t="s">
        <v>382</v>
      </c>
      <c r="I126" s="247" t="s">
        <v>333</v>
      </c>
      <c r="J126" s="247" t="s">
        <v>381</v>
      </c>
      <c r="K126" s="288"/>
    </row>
    <row r="127" spans="2:11" ht="15" customHeight="1">
      <c r="B127" s="286"/>
      <c r="C127" s="247" t="s">
        <v>342</v>
      </c>
      <c r="D127" s="247"/>
      <c r="E127" s="247"/>
      <c r="F127" s="266" t="s">
        <v>337</v>
      </c>
      <c r="G127" s="247"/>
      <c r="H127" s="247" t="s">
        <v>343</v>
      </c>
      <c r="I127" s="247" t="s">
        <v>333</v>
      </c>
      <c r="J127" s="247">
        <v>15</v>
      </c>
      <c r="K127" s="288"/>
    </row>
    <row r="128" spans="2:11" ht="15" customHeight="1">
      <c r="B128" s="286"/>
      <c r="C128" s="268" t="s">
        <v>344</v>
      </c>
      <c r="D128" s="268"/>
      <c r="E128" s="268"/>
      <c r="F128" s="269" t="s">
        <v>337</v>
      </c>
      <c r="G128" s="268"/>
      <c r="H128" s="268" t="s">
        <v>345</v>
      </c>
      <c r="I128" s="268" t="s">
        <v>333</v>
      </c>
      <c r="J128" s="268">
        <v>15</v>
      </c>
      <c r="K128" s="288"/>
    </row>
    <row r="129" spans="2:11" ht="15" customHeight="1">
      <c r="B129" s="286"/>
      <c r="C129" s="268" t="s">
        <v>346</v>
      </c>
      <c r="D129" s="268"/>
      <c r="E129" s="268"/>
      <c r="F129" s="269" t="s">
        <v>337</v>
      </c>
      <c r="G129" s="268"/>
      <c r="H129" s="268" t="s">
        <v>347</v>
      </c>
      <c r="I129" s="268" t="s">
        <v>333</v>
      </c>
      <c r="J129" s="268">
        <v>20</v>
      </c>
      <c r="K129" s="288"/>
    </row>
    <row r="130" spans="2:11" ht="15" customHeight="1">
      <c r="B130" s="286"/>
      <c r="C130" s="268" t="s">
        <v>348</v>
      </c>
      <c r="D130" s="268"/>
      <c r="E130" s="268"/>
      <c r="F130" s="269" t="s">
        <v>337</v>
      </c>
      <c r="G130" s="268"/>
      <c r="H130" s="268" t="s">
        <v>349</v>
      </c>
      <c r="I130" s="268" t="s">
        <v>333</v>
      </c>
      <c r="J130" s="268">
        <v>20</v>
      </c>
      <c r="K130" s="288"/>
    </row>
    <row r="131" spans="2:11" ht="15" customHeight="1">
      <c r="B131" s="286"/>
      <c r="C131" s="247" t="s">
        <v>336</v>
      </c>
      <c r="D131" s="247"/>
      <c r="E131" s="247"/>
      <c r="F131" s="266" t="s">
        <v>337</v>
      </c>
      <c r="G131" s="247"/>
      <c r="H131" s="247" t="s">
        <v>370</v>
      </c>
      <c r="I131" s="247" t="s">
        <v>333</v>
      </c>
      <c r="J131" s="247">
        <v>50</v>
      </c>
      <c r="K131" s="288"/>
    </row>
    <row r="132" spans="2:11" ht="15" customHeight="1">
      <c r="B132" s="286"/>
      <c r="C132" s="247" t="s">
        <v>350</v>
      </c>
      <c r="D132" s="247"/>
      <c r="E132" s="247"/>
      <c r="F132" s="266" t="s">
        <v>337</v>
      </c>
      <c r="G132" s="247"/>
      <c r="H132" s="247" t="s">
        <v>370</v>
      </c>
      <c r="I132" s="247" t="s">
        <v>333</v>
      </c>
      <c r="J132" s="247">
        <v>50</v>
      </c>
      <c r="K132" s="288"/>
    </row>
    <row r="133" spans="2:11" ht="15" customHeight="1">
      <c r="B133" s="286"/>
      <c r="C133" s="247" t="s">
        <v>356</v>
      </c>
      <c r="D133" s="247"/>
      <c r="E133" s="247"/>
      <c r="F133" s="266" t="s">
        <v>337</v>
      </c>
      <c r="G133" s="247"/>
      <c r="H133" s="247" t="s">
        <v>370</v>
      </c>
      <c r="I133" s="247" t="s">
        <v>333</v>
      </c>
      <c r="J133" s="247">
        <v>50</v>
      </c>
      <c r="K133" s="288"/>
    </row>
    <row r="134" spans="2:11" ht="15" customHeight="1">
      <c r="B134" s="286"/>
      <c r="C134" s="247" t="s">
        <v>358</v>
      </c>
      <c r="D134" s="247"/>
      <c r="E134" s="247"/>
      <c r="F134" s="266" t="s">
        <v>337</v>
      </c>
      <c r="G134" s="247"/>
      <c r="H134" s="247" t="s">
        <v>370</v>
      </c>
      <c r="I134" s="247" t="s">
        <v>333</v>
      </c>
      <c r="J134" s="247">
        <v>50</v>
      </c>
      <c r="K134" s="288"/>
    </row>
    <row r="135" spans="2:11" ht="15" customHeight="1">
      <c r="B135" s="286"/>
      <c r="C135" s="247" t="s">
        <v>118</v>
      </c>
      <c r="D135" s="247"/>
      <c r="E135" s="247"/>
      <c r="F135" s="266" t="s">
        <v>337</v>
      </c>
      <c r="G135" s="247"/>
      <c r="H135" s="247" t="s">
        <v>383</v>
      </c>
      <c r="I135" s="247" t="s">
        <v>333</v>
      </c>
      <c r="J135" s="247">
        <v>255</v>
      </c>
      <c r="K135" s="288"/>
    </row>
    <row r="136" spans="2:11" ht="15" customHeight="1">
      <c r="B136" s="286"/>
      <c r="C136" s="247" t="s">
        <v>360</v>
      </c>
      <c r="D136" s="247"/>
      <c r="E136" s="247"/>
      <c r="F136" s="266" t="s">
        <v>331</v>
      </c>
      <c r="G136" s="247"/>
      <c r="H136" s="247" t="s">
        <v>384</v>
      </c>
      <c r="I136" s="247" t="s">
        <v>362</v>
      </c>
      <c r="J136" s="247"/>
      <c r="K136" s="288"/>
    </row>
    <row r="137" spans="2:11" ht="15" customHeight="1">
      <c r="B137" s="286"/>
      <c r="C137" s="247" t="s">
        <v>363</v>
      </c>
      <c r="D137" s="247"/>
      <c r="E137" s="247"/>
      <c r="F137" s="266" t="s">
        <v>331</v>
      </c>
      <c r="G137" s="247"/>
      <c r="H137" s="247" t="s">
        <v>385</v>
      </c>
      <c r="I137" s="247" t="s">
        <v>365</v>
      </c>
      <c r="J137" s="247"/>
      <c r="K137" s="288"/>
    </row>
    <row r="138" spans="2:11" ht="15" customHeight="1">
      <c r="B138" s="286"/>
      <c r="C138" s="247" t="s">
        <v>366</v>
      </c>
      <c r="D138" s="247"/>
      <c r="E138" s="247"/>
      <c r="F138" s="266" t="s">
        <v>331</v>
      </c>
      <c r="G138" s="247"/>
      <c r="H138" s="247" t="s">
        <v>366</v>
      </c>
      <c r="I138" s="247" t="s">
        <v>365</v>
      </c>
      <c r="J138" s="247"/>
      <c r="K138" s="288"/>
    </row>
    <row r="139" spans="2:11" ht="15" customHeight="1">
      <c r="B139" s="286"/>
      <c r="C139" s="247" t="s">
        <v>35</v>
      </c>
      <c r="D139" s="247"/>
      <c r="E139" s="247"/>
      <c r="F139" s="266" t="s">
        <v>331</v>
      </c>
      <c r="G139" s="247"/>
      <c r="H139" s="247" t="s">
        <v>386</v>
      </c>
      <c r="I139" s="247" t="s">
        <v>365</v>
      </c>
      <c r="J139" s="247"/>
      <c r="K139" s="288"/>
    </row>
    <row r="140" spans="2:11" ht="15" customHeight="1">
      <c r="B140" s="286"/>
      <c r="C140" s="247" t="s">
        <v>387</v>
      </c>
      <c r="D140" s="247"/>
      <c r="E140" s="247"/>
      <c r="F140" s="266" t="s">
        <v>331</v>
      </c>
      <c r="G140" s="247"/>
      <c r="H140" s="247" t="s">
        <v>388</v>
      </c>
      <c r="I140" s="247" t="s">
        <v>365</v>
      </c>
      <c r="J140" s="247"/>
      <c r="K140" s="288"/>
    </row>
    <row r="141" spans="2:11" ht="15" customHeight="1">
      <c r="B141" s="289"/>
      <c r="C141" s="290"/>
      <c r="D141" s="290"/>
      <c r="E141" s="290"/>
      <c r="F141" s="290"/>
      <c r="G141" s="290"/>
      <c r="H141" s="290"/>
      <c r="I141" s="290"/>
      <c r="J141" s="290"/>
      <c r="K141" s="291"/>
    </row>
    <row r="142" spans="2:11" ht="18.75" customHeight="1">
      <c r="B142" s="243"/>
      <c r="C142" s="243"/>
      <c r="D142" s="243"/>
      <c r="E142" s="243"/>
      <c r="F142" s="278"/>
      <c r="G142" s="243"/>
      <c r="H142" s="243"/>
      <c r="I142" s="243"/>
      <c r="J142" s="243"/>
      <c r="K142" s="243"/>
    </row>
    <row r="143" spans="2:11" ht="18.75" customHeight="1"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spans="2:11" ht="7.5" customHeight="1">
      <c r="B144" s="254"/>
      <c r="C144" s="255"/>
      <c r="D144" s="255"/>
      <c r="E144" s="255"/>
      <c r="F144" s="255"/>
      <c r="G144" s="255"/>
      <c r="H144" s="255"/>
      <c r="I144" s="255"/>
      <c r="J144" s="255"/>
      <c r="K144" s="256"/>
    </row>
    <row r="145" spans="2:11" ht="45" customHeight="1">
      <c r="B145" s="257"/>
      <c r="C145" s="362" t="s">
        <v>389</v>
      </c>
      <c r="D145" s="362"/>
      <c r="E145" s="362"/>
      <c r="F145" s="362"/>
      <c r="G145" s="362"/>
      <c r="H145" s="362"/>
      <c r="I145" s="362"/>
      <c r="J145" s="362"/>
      <c r="K145" s="258"/>
    </row>
    <row r="146" spans="2:11" ht="17.25" customHeight="1">
      <c r="B146" s="257"/>
      <c r="C146" s="259" t="s">
        <v>325</v>
      </c>
      <c r="D146" s="259"/>
      <c r="E146" s="259"/>
      <c r="F146" s="259" t="s">
        <v>326</v>
      </c>
      <c r="G146" s="260"/>
      <c r="H146" s="259" t="s">
        <v>113</v>
      </c>
      <c r="I146" s="259" t="s">
        <v>54</v>
      </c>
      <c r="J146" s="259" t="s">
        <v>327</v>
      </c>
      <c r="K146" s="258"/>
    </row>
    <row r="147" spans="2:11" ht="17.25" customHeight="1">
      <c r="B147" s="257"/>
      <c r="C147" s="261" t="s">
        <v>328</v>
      </c>
      <c r="D147" s="261"/>
      <c r="E147" s="261"/>
      <c r="F147" s="262" t="s">
        <v>329</v>
      </c>
      <c r="G147" s="263"/>
      <c r="H147" s="261"/>
      <c r="I147" s="261"/>
      <c r="J147" s="261" t="s">
        <v>330</v>
      </c>
      <c r="K147" s="258"/>
    </row>
    <row r="148" spans="2:11" ht="5.25" customHeight="1">
      <c r="B148" s="267"/>
      <c r="C148" s="264"/>
      <c r="D148" s="264"/>
      <c r="E148" s="264"/>
      <c r="F148" s="264"/>
      <c r="G148" s="265"/>
      <c r="H148" s="264"/>
      <c r="I148" s="264"/>
      <c r="J148" s="264"/>
      <c r="K148" s="288"/>
    </row>
    <row r="149" spans="2:11" ht="15" customHeight="1">
      <c r="B149" s="267"/>
      <c r="C149" s="292" t="s">
        <v>334</v>
      </c>
      <c r="D149" s="247"/>
      <c r="E149" s="247"/>
      <c r="F149" s="293" t="s">
        <v>331</v>
      </c>
      <c r="G149" s="247"/>
      <c r="H149" s="292" t="s">
        <v>370</v>
      </c>
      <c r="I149" s="292" t="s">
        <v>333</v>
      </c>
      <c r="J149" s="292">
        <v>120</v>
      </c>
      <c r="K149" s="288"/>
    </row>
    <row r="150" spans="2:11" ht="15" customHeight="1">
      <c r="B150" s="267"/>
      <c r="C150" s="292" t="s">
        <v>379</v>
      </c>
      <c r="D150" s="247"/>
      <c r="E150" s="247"/>
      <c r="F150" s="293" t="s">
        <v>331</v>
      </c>
      <c r="G150" s="247"/>
      <c r="H150" s="292" t="s">
        <v>390</v>
      </c>
      <c r="I150" s="292" t="s">
        <v>333</v>
      </c>
      <c r="J150" s="292" t="s">
        <v>381</v>
      </c>
      <c r="K150" s="288"/>
    </row>
    <row r="151" spans="2:11" ht="15" customHeight="1">
      <c r="B151" s="267"/>
      <c r="C151" s="292" t="s">
        <v>280</v>
      </c>
      <c r="D151" s="247"/>
      <c r="E151" s="247"/>
      <c r="F151" s="293" t="s">
        <v>331</v>
      </c>
      <c r="G151" s="247"/>
      <c r="H151" s="292" t="s">
        <v>391</v>
      </c>
      <c r="I151" s="292" t="s">
        <v>333</v>
      </c>
      <c r="J151" s="292" t="s">
        <v>381</v>
      </c>
      <c r="K151" s="288"/>
    </row>
    <row r="152" spans="2:11" ht="15" customHeight="1">
      <c r="B152" s="267"/>
      <c r="C152" s="292" t="s">
        <v>336</v>
      </c>
      <c r="D152" s="247"/>
      <c r="E152" s="247"/>
      <c r="F152" s="293" t="s">
        <v>337</v>
      </c>
      <c r="G152" s="247"/>
      <c r="H152" s="292" t="s">
        <v>370</v>
      </c>
      <c r="I152" s="292" t="s">
        <v>333</v>
      </c>
      <c r="J152" s="292">
        <v>50</v>
      </c>
      <c r="K152" s="288"/>
    </row>
    <row r="153" spans="2:11" ht="15" customHeight="1">
      <c r="B153" s="267"/>
      <c r="C153" s="292" t="s">
        <v>339</v>
      </c>
      <c r="D153" s="247"/>
      <c r="E153" s="247"/>
      <c r="F153" s="293" t="s">
        <v>331</v>
      </c>
      <c r="G153" s="247"/>
      <c r="H153" s="292" t="s">
        <v>370</v>
      </c>
      <c r="I153" s="292" t="s">
        <v>341</v>
      </c>
      <c r="J153" s="292"/>
      <c r="K153" s="288"/>
    </row>
    <row r="154" spans="2:11" ht="15" customHeight="1">
      <c r="B154" s="267"/>
      <c r="C154" s="292" t="s">
        <v>350</v>
      </c>
      <c r="D154" s="247"/>
      <c r="E154" s="247"/>
      <c r="F154" s="293" t="s">
        <v>337</v>
      </c>
      <c r="G154" s="247"/>
      <c r="H154" s="292" t="s">
        <v>370</v>
      </c>
      <c r="I154" s="292" t="s">
        <v>333</v>
      </c>
      <c r="J154" s="292">
        <v>50</v>
      </c>
      <c r="K154" s="288"/>
    </row>
    <row r="155" spans="2:11" ht="15" customHeight="1">
      <c r="B155" s="267"/>
      <c r="C155" s="292" t="s">
        <v>358</v>
      </c>
      <c r="D155" s="247"/>
      <c r="E155" s="247"/>
      <c r="F155" s="293" t="s">
        <v>337</v>
      </c>
      <c r="G155" s="247"/>
      <c r="H155" s="292" t="s">
        <v>370</v>
      </c>
      <c r="I155" s="292" t="s">
        <v>333</v>
      </c>
      <c r="J155" s="292">
        <v>50</v>
      </c>
      <c r="K155" s="288"/>
    </row>
    <row r="156" spans="2:11" ht="15" customHeight="1">
      <c r="B156" s="267"/>
      <c r="C156" s="292" t="s">
        <v>356</v>
      </c>
      <c r="D156" s="247"/>
      <c r="E156" s="247"/>
      <c r="F156" s="293" t="s">
        <v>337</v>
      </c>
      <c r="G156" s="247"/>
      <c r="H156" s="292" t="s">
        <v>370</v>
      </c>
      <c r="I156" s="292" t="s">
        <v>333</v>
      </c>
      <c r="J156" s="292">
        <v>50</v>
      </c>
      <c r="K156" s="288"/>
    </row>
    <row r="157" spans="2:11" ht="15" customHeight="1">
      <c r="B157" s="267"/>
      <c r="C157" s="292" t="s">
        <v>98</v>
      </c>
      <c r="D157" s="247"/>
      <c r="E157" s="247"/>
      <c r="F157" s="293" t="s">
        <v>331</v>
      </c>
      <c r="G157" s="247"/>
      <c r="H157" s="292" t="s">
        <v>392</v>
      </c>
      <c r="I157" s="292" t="s">
        <v>333</v>
      </c>
      <c r="J157" s="292" t="s">
        <v>393</v>
      </c>
      <c r="K157" s="288"/>
    </row>
    <row r="158" spans="2:11" ht="15" customHeight="1">
      <c r="B158" s="267"/>
      <c r="C158" s="292" t="s">
        <v>394</v>
      </c>
      <c r="D158" s="247"/>
      <c r="E158" s="247"/>
      <c r="F158" s="293" t="s">
        <v>331</v>
      </c>
      <c r="G158" s="247"/>
      <c r="H158" s="292" t="s">
        <v>395</v>
      </c>
      <c r="I158" s="292" t="s">
        <v>365</v>
      </c>
      <c r="J158" s="292"/>
      <c r="K158" s="288"/>
    </row>
    <row r="159" spans="2:11" ht="15" customHeight="1">
      <c r="B159" s="294"/>
      <c r="C159" s="276"/>
      <c r="D159" s="276"/>
      <c r="E159" s="276"/>
      <c r="F159" s="276"/>
      <c r="G159" s="276"/>
      <c r="H159" s="276"/>
      <c r="I159" s="276"/>
      <c r="J159" s="276"/>
      <c r="K159" s="295"/>
    </row>
    <row r="160" spans="2:11" ht="18.75" customHeight="1">
      <c r="B160" s="243"/>
      <c r="C160" s="247"/>
      <c r="D160" s="247"/>
      <c r="E160" s="247"/>
      <c r="F160" s="266"/>
      <c r="G160" s="247"/>
      <c r="H160" s="247"/>
      <c r="I160" s="247"/>
      <c r="J160" s="247"/>
      <c r="K160" s="243"/>
    </row>
    <row r="161" spans="2:11" ht="18.75" customHeight="1"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spans="2:11" ht="7.5" customHeight="1">
      <c r="B162" s="235"/>
      <c r="C162" s="236"/>
      <c r="D162" s="236"/>
      <c r="E162" s="236"/>
      <c r="F162" s="236"/>
      <c r="G162" s="236"/>
      <c r="H162" s="236"/>
      <c r="I162" s="236"/>
      <c r="J162" s="236"/>
      <c r="K162" s="237"/>
    </row>
    <row r="163" spans="2:11" ht="45" customHeight="1">
      <c r="B163" s="238"/>
      <c r="C163" s="361" t="s">
        <v>396</v>
      </c>
      <c r="D163" s="361"/>
      <c r="E163" s="361"/>
      <c r="F163" s="361"/>
      <c r="G163" s="361"/>
      <c r="H163" s="361"/>
      <c r="I163" s="361"/>
      <c r="J163" s="361"/>
      <c r="K163" s="239"/>
    </row>
    <row r="164" spans="2:11" ht="17.25" customHeight="1">
      <c r="B164" s="238"/>
      <c r="C164" s="259" t="s">
        <v>325</v>
      </c>
      <c r="D164" s="259"/>
      <c r="E164" s="259"/>
      <c r="F164" s="259" t="s">
        <v>326</v>
      </c>
      <c r="G164" s="296"/>
      <c r="H164" s="297" t="s">
        <v>113</v>
      </c>
      <c r="I164" s="297" t="s">
        <v>54</v>
      </c>
      <c r="J164" s="259" t="s">
        <v>327</v>
      </c>
      <c r="K164" s="239"/>
    </row>
    <row r="165" spans="2:11" ht="17.25" customHeight="1">
      <c r="B165" s="240"/>
      <c r="C165" s="261" t="s">
        <v>328</v>
      </c>
      <c r="D165" s="261"/>
      <c r="E165" s="261"/>
      <c r="F165" s="262" t="s">
        <v>329</v>
      </c>
      <c r="G165" s="298"/>
      <c r="H165" s="299"/>
      <c r="I165" s="299"/>
      <c r="J165" s="261" t="s">
        <v>330</v>
      </c>
      <c r="K165" s="241"/>
    </row>
    <row r="166" spans="2:11" ht="5.25" customHeight="1">
      <c r="B166" s="267"/>
      <c r="C166" s="264"/>
      <c r="D166" s="264"/>
      <c r="E166" s="264"/>
      <c r="F166" s="264"/>
      <c r="G166" s="265"/>
      <c r="H166" s="264"/>
      <c r="I166" s="264"/>
      <c r="J166" s="264"/>
      <c r="K166" s="288"/>
    </row>
    <row r="167" spans="2:11" ht="15" customHeight="1">
      <c r="B167" s="267"/>
      <c r="C167" s="247" t="s">
        <v>334</v>
      </c>
      <c r="D167" s="247"/>
      <c r="E167" s="247"/>
      <c r="F167" s="266" t="s">
        <v>331</v>
      </c>
      <c r="G167" s="247"/>
      <c r="H167" s="247" t="s">
        <v>370</v>
      </c>
      <c r="I167" s="247" t="s">
        <v>333</v>
      </c>
      <c r="J167" s="247">
        <v>120</v>
      </c>
      <c r="K167" s="288"/>
    </row>
    <row r="168" spans="2:11" ht="15" customHeight="1">
      <c r="B168" s="267"/>
      <c r="C168" s="247" t="s">
        <v>379</v>
      </c>
      <c r="D168" s="247"/>
      <c r="E168" s="247"/>
      <c r="F168" s="266" t="s">
        <v>331</v>
      </c>
      <c r="G168" s="247"/>
      <c r="H168" s="247" t="s">
        <v>380</v>
      </c>
      <c r="I168" s="247" t="s">
        <v>333</v>
      </c>
      <c r="J168" s="247" t="s">
        <v>381</v>
      </c>
      <c r="K168" s="288"/>
    </row>
    <row r="169" spans="2:11" ht="15" customHeight="1">
      <c r="B169" s="267"/>
      <c r="C169" s="247" t="s">
        <v>280</v>
      </c>
      <c r="D169" s="247"/>
      <c r="E169" s="247"/>
      <c r="F169" s="266" t="s">
        <v>331</v>
      </c>
      <c r="G169" s="247"/>
      <c r="H169" s="247" t="s">
        <v>397</v>
      </c>
      <c r="I169" s="247" t="s">
        <v>333</v>
      </c>
      <c r="J169" s="247" t="s">
        <v>381</v>
      </c>
      <c r="K169" s="288"/>
    </row>
    <row r="170" spans="2:11" ht="15" customHeight="1">
      <c r="B170" s="267"/>
      <c r="C170" s="247" t="s">
        <v>336</v>
      </c>
      <c r="D170" s="247"/>
      <c r="E170" s="247"/>
      <c r="F170" s="266" t="s">
        <v>337</v>
      </c>
      <c r="G170" s="247"/>
      <c r="H170" s="247" t="s">
        <v>397</v>
      </c>
      <c r="I170" s="247" t="s">
        <v>333</v>
      </c>
      <c r="J170" s="247">
        <v>50</v>
      </c>
      <c r="K170" s="288"/>
    </row>
    <row r="171" spans="2:11" ht="15" customHeight="1">
      <c r="B171" s="267"/>
      <c r="C171" s="247" t="s">
        <v>339</v>
      </c>
      <c r="D171" s="247"/>
      <c r="E171" s="247"/>
      <c r="F171" s="266" t="s">
        <v>331</v>
      </c>
      <c r="G171" s="247"/>
      <c r="H171" s="247" t="s">
        <v>397</v>
      </c>
      <c r="I171" s="247" t="s">
        <v>341</v>
      </c>
      <c r="J171" s="247"/>
      <c r="K171" s="288"/>
    </row>
    <row r="172" spans="2:11" ht="15" customHeight="1">
      <c r="B172" s="267"/>
      <c r="C172" s="247" t="s">
        <v>350</v>
      </c>
      <c r="D172" s="247"/>
      <c r="E172" s="247"/>
      <c r="F172" s="266" t="s">
        <v>337</v>
      </c>
      <c r="G172" s="247"/>
      <c r="H172" s="247" t="s">
        <v>397</v>
      </c>
      <c r="I172" s="247" t="s">
        <v>333</v>
      </c>
      <c r="J172" s="247">
        <v>50</v>
      </c>
      <c r="K172" s="288"/>
    </row>
    <row r="173" spans="2:11" ht="15" customHeight="1">
      <c r="B173" s="267"/>
      <c r="C173" s="247" t="s">
        <v>358</v>
      </c>
      <c r="D173" s="247"/>
      <c r="E173" s="247"/>
      <c r="F173" s="266" t="s">
        <v>337</v>
      </c>
      <c r="G173" s="247"/>
      <c r="H173" s="247" t="s">
        <v>397</v>
      </c>
      <c r="I173" s="247" t="s">
        <v>333</v>
      </c>
      <c r="J173" s="247">
        <v>50</v>
      </c>
      <c r="K173" s="288"/>
    </row>
    <row r="174" spans="2:11" ht="15" customHeight="1">
      <c r="B174" s="267"/>
      <c r="C174" s="247" t="s">
        <v>356</v>
      </c>
      <c r="D174" s="247"/>
      <c r="E174" s="247"/>
      <c r="F174" s="266" t="s">
        <v>337</v>
      </c>
      <c r="G174" s="247"/>
      <c r="H174" s="247" t="s">
        <v>397</v>
      </c>
      <c r="I174" s="247" t="s">
        <v>333</v>
      </c>
      <c r="J174" s="247">
        <v>50</v>
      </c>
      <c r="K174" s="288"/>
    </row>
    <row r="175" spans="2:11" ht="15" customHeight="1">
      <c r="B175" s="267"/>
      <c r="C175" s="247" t="s">
        <v>112</v>
      </c>
      <c r="D175" s="247"/>
      <c r="E175" s="247"/>
      <c r="F175" s="266" t="s">
        <v>331</v>
      </c>
      <c r="G175" s="247"/>
      <c r="H175" s="247" t="s">
        <v>398</v>
      </c>
      <c r="I175" s="247" t="s">
        <v>399</v>
      </c>
      <c r="J175" s="247"/>
      <c r="K175" s="288"/>
    </row>
    <row r="176" spans="2:11" ht="15" customHeight="1">
      <c r="B176" s="267"/>
      <c r="C176" s="247" t="s">
        <v>54</v>
      </c>
      <c r="D176" s="247"/>
      <c r="E176" s="247"/>
      <c r="F176" s="266" t="s">
        <v>331</v>
      </c>
      <c r="G176" s="247"/>
      <c r="H176" s="247" t="s">
        <v>400</v>
      </c>
      <c r="I176" s="247" t="s">
        <v>401</v>
      </c>
      <c r="J176" s="247">
        <v>1</v>
      </c>
      <c r="K176" s="288"/>
    </row>
    <row r="177" spans="2:11" ht="15" customHeight="1">
      <c r="B177" s="267"/>
      <c r="C177" s="247" t="s">
        <v>50</v>
      </c>
      <c r="D177" s="247"/>
      <c r="E177" s="247"/>
      <c r="F177" s="266" t="s">
        <v>331</v>
      </c>
      <c r="G177" s="247"/>
      <c r="H177" s="247" t="s">
        <v>402</v>
      </c>
      <c r="I177" s="247" t="s">
        <v>333</v>
      </c>
      <c r="J177" s="247">
        <v>20</v>
      </c>
      <c r="K177" s="288"/>
    </row>
    <row r="178" spans="2:11" ht="15" customHeight="1">
      <c r="B178" s="267"/>
      <c r="C178" s="247" t="s">
        <v>113</v>
      </c>
      <c r="D178" s="247"/>
      <c r="E178" s="247"/>
      <c r="F178" s="266" t="s">
        <v>331</v>
      </c>
      <c r="G178" s="247"/>
      <c r="H178" s="247" t="s">
        <v>403</v>
      </c>
      <c r="I178" s="247" t="s">
        <v>333</v>
      </c>
      <c r="J178" s="247">
        <v>255</v>
      </c>
      <c r="K178" s="288"/>
    </row>
    <row r="179" spans="2:11" ht="15" customHeight="1">
      <c r="B179" s="267"/>
      <c r="C179" s="247" t="s">
        <v>114</v>
      </c>
      <c r="D179" s="247"/>
      <c r="E179" s="247"/>
      <c r="F179" s="266" t="s">
        <v>331</v>
      </c>
      <c r="G179" s="247"/>
      <c r="H179" s="247" t="s">
        <v>296</v>
      </c>
      <c r="I179" s="247" t="s">
        <v>333</v>
      </c>
      <c r="J179" s="247">
        <v>10</v>
      </c>
      <c r="K179" s="288"/>
    </row>
    <row r="180" spans="2:11" ht="15" customHeight="1">
      <c r="B180" s="267"/>
      <c r="C180" s="247" t="s">
        <v>115</v>
      </c>
      <c r="D180" s="247"/>
      <c r="E180" s="247"/>
      <c r="F180" s="266" t="s">
        <v>331</v>
      </c>
      <c r="G180" s="247"/>
      <c r="H180" s="247" t="s">
        <v>404</v>
      </c>
      <c r="I180" s="247" t="s">
        <v>365</v>
      </c>
      <c r="J180" s="247"/>
      <c r="K180" s="288"/>
    </row>
    <row r="181" spans="2:11" ht="15" customHeight="1">
      <c r="B181" s="267"/>
      <c r="C181" s="247" t="s">
        <v>405</v>
      </c>
      <c r="D181" s="247"/>
      <c r="E181" s="247"/>
      <c r="F181" s="266" t="s">
        <v>331</v>
      </c>
      <c r="G181" s="247"/>
      <c r="H181" s="247" t="s">
        <v>406</v>
      </c>
      <c r="I181" s="247" t="s">
        <v>365</v>
      </c>
      <c r="J181" s="247"/>
      <c r="K181" s="288"/>
    </row>
    <row r="182" spans="2:11" ht="15" customHeight="1">
      <c r="B182" s="267"/>
      <c r="C182" s="247" t="s">
        <v>394</v>
      </c>
      <c r="D182" s="247"/>
      <c r="E182" s="247"/>
      <c r="F182" s="266" t="s">
        <v>331</v>
      </c>
      <c r="G182" s="247"/>
      <c r="H182" s="247" t="s">
        <v>407</v>
      </c>
      <c r="I182" s="247" t="s">
        <v>365</v>
      </c>
      <c r="J182" s="247"/>
      <c r="K182" s="288"/>
    </row>
    <row r="183" spans="2:11" ht="15" customHeight="1">
      <c r="B183" s="267"/>
      <c r="C183" s="247" t="s">
        <v>117</v>
      </c>
      <c r="D183" s="247"/>
      <c r="E183" s="247"/>
      <c r="F183" s="266" t="s">
        <v>337</v>
      </c>
      <c r="G183" s="247"/>
      <c r="H183" s="247" t="s">
        <v>408</v>
      </c>
      <c r="I183" s="247" t="s">
        <v>333</v>
      </c>
      <c r="J183" s="247">
        <v>50</v>
      </c>
      <c r="K183" s="288"/>
    </row>
    <row r="184" spans="2:11" ht="15" customHeight="1">
      <c r="B184" s="267"/>
      <c r="C184" s="247" t="s">
        <v>409</v>
      </c>
      <c r="D184" s="247"/>
      <c r="E184" s="247"/>
      <c r="F184" s="266" t="s">
        <v>337</v>
      </c>
      <c r="G184" s="247"/>
      <c r="H184" s="247" t="s">
        <v>410</v>
      </c>
      <c r="I184" s="247" t="s">
        <v>411</v>
      </c>
      <c r="J184" s="247"/>
      <c r="K184" s="288"/>
    </row>
    <row r="185" spans="2:11" ht="15" customHeight="1">
      <c r="B185" s="267"/>
      <c r="C185" s="247" t="s">
        <v>412</v>
      </c>
      <c r="D185" s="247"/>
      <c r="E185" s="247"/>
      <c r="F185" s="266" t="s">
        <v>337</v>
      </c>
      <c r="G185" s="247"/>
      <c r="H185" s="247" t="s">
        <v>413</v>
      </c>
      <c r="I185" s="247" t="s">
        <v>411</v>
      </c>
      <c r="J185" s="247"/>
      <c r="K185" s="288"/>
    </row>
    <row r="186" spans="2:11" ht="15" customHeight="1">
      <c r="B186" s="267"/>
      <c r="C186" s="247" t="s">
        <v>414</v>
      </c>
      <c r="D186" s="247"/>
      <c r="E186" s="247"/>
      <c r="F186" s="266" t="s">
        <v>337</v>
      </c>
      <c r="G186" s="247"/>
      <c r="H186" s="247" t="s">
        <v>415</v>
      </c>
      <c r="I186" s="247" t="s">
        <v>411</v>
      </c>
      <c r="J186" s="247"/>
      <c r="K186" s="288"/>
    </row>
    <row r="187" spans="2:11" ht="15" customHeight="1">
      <c r="B187" s="267"/>
      <c r="C187" s="300" t="s">
        <v>416</v>
      </c>
      <c r="D187" s="247"/>
      <c r="E187" s="247"/>
      <c r="F187" s="266" t="s">
        <v>337</v>
      </c>
      <c r="G187" s="247"/>
      <c r="H187" s="247" t="s">
        <v>417</v>
      </c>
      <c r="I187" s="247" t="s">
        <v>418</v>
      </c>
      <c r="J187" s="301" t="s">
        <v>419</v>
      </c>
      <c r="K187" s="288"/>
    </row>
    <row r="188" spans="2:11" ht="15" customHeight="1">
      <c r="B188" s="267"/>
      <c r="C188" s="252" t="s">
        <v>39</v>
      </c>
      <c r="D188" s="247"/>
      <c r="E188" s="247"/>
      <c r="F188" s="266" t="s">
        <v>331</v>
      </c>
      <c r="G188" s="247"/>
      <c r="H188" s="243" t="s">
        <v>420</v>
      </c>
      <c r="I188" s="247" t="s">
        <v>421</v>
      </c>
      <c r="J188" s="247"/>
      <c r="K188" s="288"/>
    </row>
    <row r="189" spans="2:11" ht="15" customHeight="1">
      <c r="B189" s="267"/>
      <c r="C189" s="252" t="s">
        <v>422</v>
      </c>
      <c r="D189" s="247"/>
      <c r="E189" s="247"/>
      <c r="F189" s="266" t="s">
        <v>331</v>
      </c>
      <c r="G189" s="247"/>
      <c r="H189" s="247" t="s">
        <v>423</v>
      </c>
      <c r="I189" s="247" t="s">
        <v>365</v>
      </c>
      <c r="J189" s="247"/>
      <c r="K189" s="288"/>
    </row>
    <row r="190" spans="2:11" ht="15" customHeight="1">
      <c r="B190" s="267"/>
      <c r="C190" s="252" t="s">
        <v>424</v>
      </c>
      <c r="D190" s="247"/>
      <c r="E190" s="247"/>
      <c r="F190" s="266" t="s">
        <v>331</v>
      </c>
      <c r="G190" s="247"/>
      <c r="H190" s="247" t="s">
        <v>425</v>
      </c>
      <c r="I190" s="247" t="s">
        <v>365</v>
      </c>
      <c r="J190" s="247"/>
      <c r="K190" s="288"/>
    </row>
    <row r="191" spans="2:11" ht="15" customHeight="1">
      <c r="B191" s="267"/>
      <c r="C191" s="252" t="s">
        <v>426</v>
      </c>
      <c r="D191" s="247"/>
      <c r="E191" s="247"/>
      <c r="F191" s="266" t="s">
        <v>337</v>
      </c>
      <c r="G191" s="247"/>
      <c r="H191" s="247" t="s">
        <v>427</v>
      </c>
      <c r="I191" s="247" t="s">
        <v>365</v>
      </c>
      <c r="J191" s="247"/>
      <c r="K191" s="288"/>
    </row>
    <row r="192" spans="2:11" ht="15" customHeight="1">
      <c r="B192" s="294"/>
      <c r="C192" s="302"/>
      <c r="D192" s="276"/>
      <c r="E192" s="276"/>
      <c r="F192" s="276"/>
      <c r="G192" s="276"/>
      <c r="H192" s="276"/>
      <c r="I192" s="276"/>
      <c r="J192" s="276"/>
      <c r="K192" s="295"/>
    </row>
    <row r="193" spans="2:11" ht="18.75" customHeight="1">
      <c r="B193" s="243"/>
      <c r="C193" s="247"/>
      <c r="D193" s="247"/>
      <c r="E193" s="247"/>
      <c r="F193" s="266"/>
      <c r="G193" s="247"/>
      <c r="H193" s="247"/>
      <c r="I193" s="247"/>
      <c r="J193" s="247"/>
      <c r="K193" s="243"/>
    </row>
    <row r="194" spans="2:11" ht="18.75" customHeight="1">
      <c r="B194" s="243"/>
      <c r="C194" s="247"/>
      <c r="D194" s="247"/>
      <c r="E194" s="247"/>
      <c r="F194" s="266"/>
      <c r="G194" s="247"/>
      <c r="H194" s="247"/>
      <c r="I194" s="247"/>
      <c r="J194" s="247"/>
      <c r="K194" s="243"/>
    </row>
    <row r="195" spans="2:11" ht="18.75" customHeight="1">
      <c r="B195" s="253"/>
      <c r="C195" s="253"/>
      <c r="D195" s="253"/>
      <c r="E195" s="253"/>
      <c r="F195" s="253"/>
      <c r="G195" s="253"/>
      <c r="H195" s="253"/>
      <c r="I195" s="253"/>
      <c r="J195" s="253"/>
      <c r="K195" s="253"/>
    </row>
    <row r="196" spans="2:11">
      <c r="B196" s="235"/>
      <c r="C196" s="236"/>
      <c r="D196" s="236"/>
      <c r="E196" s="236"/>
      <c r="F196" s="236"/>
      <c r="G196" s="236"/>
      <c r="H196" s="236"/>
      <c r="I196" s="236"/>
      <c r="J196" s="236"/>
      <c r="K196" s="237"/>
    </row>
    <row r="197" spans="2:11" ht="21">
      <c r="B197" s="238"/>
      <c r="C197" s="361" t="s">
        <v>428</v>
      </c>
      <c r="D197" s="361"/>
      <c r="E197" s="361"/>
      <c r="F197" s="361"/>
      <c r="G197" s="361"/>
      <c r="H197" s="361"/>
      <c r="I197" s="361"/>
      <c r="J197" s="361"/>
      <c r="K197" s="239"/>
    </row>
    <row r="198" spans="2:11" ht="25.5" customHeight="1">
      <c r="B198" s="238"/>
      <c r="C198" s="303" t="s">
        <v>429</v>
      </c>
      <c r="D198" s="303"/>
      <c r="E198" s="303"/>
      <c r="F198" s="303" t="s">
        <v>430</v>
      </c>
      <c r="G198" s="304"/>
      <c r="H198" s="360" t="s">
        <v>431</v>
      </c>
      <c r="I198" s="360"/>
      <c r="J198" s="360"/>
      <c r="K198" s="239"/>
    </row>
    <row r="199" spans="2:11" ht="5.25" customHeight="1">
      <c r="B199" s="267"/>
      <c r="C199" s="264"/>
      <c r="D199" s="264"/>
      <c r="E199" s="264"/>
      <c r="F199" s="264"/>
      <c r="G199" s="247"/>
      <c r="H199" s="264"/>
      <c r="I199" s="264"/>
      <c r="J199" s="264"/>
      <c r="K199" s="288"/>
    </row>
    <row r="200" spans="2:11" ht="15" customHeight="1">
      <c r="B200" s="267"/>
      <c r="C200" s="247" t="s">
        <v>421</v>
      </c>
      <c r="D200" s="247"/>
      <c r="E200" s="247"/>
      <c r="F200" s="266" t="s">
        <v>40</v>
      </c>
      <c r="G200" s="247"/>
      <c r="H200" s="358" t="s">
        <v>432</v>
      </c>
      <c r="I200" s="358"/>
      <c r="J200" s="358"/>
      <c r="K200" s="288"/>
    </row>
    <row r="201" spans="2:11" ht="15" customHeight="1">
      <c r="B201" s="267"/>
      <c r="C201" s="273"/>
      <c r="D201" s="247"/>
      <c r="E201" s="247"/>
      <c r="F201" s="266" t="s">
        <v>41</v>
      </c>
      <c r="G201" s="247"/>
      <c r="H201" s="358" t="s">
        <v>433</v>
      </c>
      <c r="I201" s="358"/>
      <c r="J201" s="358"/>
      <c r="K201" s="288"/>
    </row>
    <row r="202" spans="2:11" ht="15" customHeight="1">
      <c r="B202" s="267"/>
      <c r="C202" s="273"/>
      <c r="D202" s="247"/>
      <c r="E202" s="247"/>
      <c r="F202" s="266" t="s">
        <v>44</v>
      </c>
      <c r="G202" s="247"/>
      <c r="H202" s="358" t="s">
        <v>434</v>
      </c>
      <c r="I202" s="358"/>
      <c r="J202" s="358"/>
      <c r="K202" s="288"/>
    </row>
    <row r="203" spans="2:11" ht="15" customHeight="1">
      <c r="B203" s="267"/>
      <c r="C203" s="247"/>
      <c r="D203" s="247"/>
      <c r="E203" s="247"/>
      <c r="F203" s="266" t="s">
        <v>42</v>
      </c>
      <c r="G203" s="247"/>
      <c r="H203" s="358" t="s">
        <v>435</v>
      </c>
      <c r="I203" s="358"/>
      <c r="J203" s="358"/>
      <c r="K203" s="288"/>
    </row>
    <row r="204" spans="2:11" ht="15" customHeight="1">
      <c r="B204" s="267"/>
      <c r="C204" s="247"/>
      <c r="D204" s="247"/>
      <c r="E204" s="247"/>
      <c r="F204" s="266" t="s">
        <v>43</v>
      </c>
      <c r="G204" s="247"/>
      <c r="H204" s="358" t="s">
        <v>436</v>
      </c>
      <c r="I204" s="358"/>
      <c r="J204" s="358"/>
      <c r="K204" s="288"/>
    </row>
    <row r="205" spans="2:11" ht="15" customHeight="1">
      <c r="B205" s="267"/>
      <c r="C205" s="247"/>
      <c r="D205" s="247"/>
      <c r="E205" s="247"/>
      <c r="F205" s="266"/>
      <c r="G205" s="247"/>
      <c r="H205" s="247"/>
      <c r="I205" s="247"/>
      <c r="J205" s="247"/>
      <c r="K205" s="288"/>
    </row>
    <row r="206" spans="2:11" ht="15" customHeight="1">
      <c r="B206" s="267"/>
      <c r="C206" s="247" t="s">
        <v>377</v>
      </c>
      <c r="D206" s="247"/>
      <c r="E206" s="247"/>
      <c r="F206" s="266" t="s">
        <v>76</v>
      </c>
      <c r="G206" s="247"/>
      <c r="H206" s="358" t="s">
        <v>437</v>
      </c>
      <c r="I206" s="358"/>
      <c r="J206" s="358"/>
      <c r="K206" s="288"/>
    </row>
    <row r="207" spans="2:11" ht="15" customHeight="1">
      <c r="B207" s="267"/>
      <c r="C207" s="273"/>
      <c r="D207" s="247"/>
      <c r="E207" s="247"/>
      <c r="F207" s="266" t="s">
        <v>274</v>
      </c>
      <c r="G207" s="247"/>
      <c r="H207" s="358" t="s">
        <v>275</v>
      </c>
      <c r="I207" s="358"/>
      <c r="J207" s="358"/>
      <c r="K207" s="288"/>
    </row>
    <row r="208" spans="2:11" ht="15" customHeight="1">
      <c r="B208" s="267"/>
      <c r="C208" s="247"/>
      <c r="D208" s="247"/>
      <c r="E208" s="247"/>
      <c r="F208" s="266" t="s">
        <v>272</v>
      </c>
      <c r="G208" s="247"/>
      <c r="H208" s="358" t="s">
        <v>438</v>
      </c>
      <c r="I208" s="358"/>
      <c r="J208" s="358"/>
      <c r="K208" s="288"/>
    </row>
    <row r="209" spans="2:11" ht="15" customHeight="1">
      <c r="B209" s="305"/>
      <c r="C209" s="273"/>
      <c r="D209" s="273"/>
      <c r="E209" s="273"/>
      <c r="F209" s="266" t="s">
        <v>276</v>
      </c>
      <c r="G209" s="252"/>
      <c r="H209" s="359" t="s">
        <v>277</v>
      </c>
      <c r="I209" s="359"/>
      <c r="J209" s="359"/>
      <c r="K209" s="306"/>
    </row>
    <row r="210" spans="2:11" ht="15" customHeight="1">
      <c r="B210" s="305"/>
      <c r="C210" s="273"/>
      <c r="D210" s="273"/>
      <c r="E210" s="273"/>
      <c r="F210" s="266" t="s">
        <v>278</v>
      </c>
      <c r="G210" s="252"/>
      <c r="H210" s="359" t="s">
        <v>439</v>
      </c>
      <c r="I210" s="359"/>
      <c r="J210" s="359"/>
      <c r="K210" s="306"/>
    </row>
    <row r="211" spans="2:11" ht="15" customHeight="1">
      <c r="B211" s="305"/>
      <c r="C211" s="273"/>
      <c r="D211" s="273"/>
      <c r="E211" s="273"/>
      <c r="F211" s="307"/>
      <c r="G211" s="252"/>
      <c r="H211" s="308"/>
      <c r="I211" s="308"/>
      <c r="J211" s="308"/>
      <c r="K211" s="306"/>
    </row>
    <row r="212" spans="2:11" ht="15" customHeight="1">
      <c r="B212" s="305"/>
      <c r="C212" s="247" t="s">
        <v>401</v>
      </c>
      <c r="D212" s="273"/>
      <c r="E212" s="273"/>
      <c r="F212" s="266">
        <v>1</v>
      </c>
      <c r="G212" s="252"/>
      <c r="H212" s="359" t="s">
        <v>440</v>
      </c>
      <c r="I212" s="359"/>
      <c r="J212" s="359"/>
      <c r="K212" s="306"/>
    </row>
    <row r="213" spans="2:11" ht="15" customHeight="1">
      <c r="B213" s="305"/>
      <c r="C213" s="273"/>
      <c r="D213" s="273"/>
      <c r="E213" s="273"/>
      <c r="F213" s="266">
        <v>2</v>
      </c>
      <c r="G213" s="252"/>
      <c r="H213" s="359" t="s">
        <v>441</v>
      </c>
      <c r="I213" s="359"/>
      <c r="J213" s="359"/>
      <c r="K213" s="306"/>
    </row>
    <row r="214" spans="2:11" ht="15" customHeight="1">
      <c r="B214" s="305"/>
      <c r="C214" s="273"/>
      <c r="D214" s="273"/>
      <c r="E214" s="273"/>
      <c r="F214" s="266">
        <v>3</v>
      </c>
      <c r="G214" s="252"/>
      <c r="H214" s="359" t="s">
        <v>442</v>
      </c>
      <c r="I214" s="359"/>
      <c r="J214" s="359"/>
      <c r="K214" s="306"/>
    </row>
    <row r="215" spans="2:11" ht="15" customHeight="1">
      <c r="B215" s="305"/>
      <c r="C215" s="273"/>
      <c r="D215" s="273"/>
      <c r="E215" s="273"/>
      <c r="F215" s="266">
        <v>4</v>
      </c>
      <c r="G215" s="252"/>
      <c r="H215" s="359" t="s">
        <v>443</v>
      </c>
      <c r="I215" s="359"/>
      <c r="J215" s="359"/>
      <c r="K215" s="306"/>
    </row>
    <row r="216" spans="2:11" ht="12.75" customHeight="1">
      <c r="B216" s="309"/>
      <c r="C216" s="310"/>
      <c r="D216" s="310"/>
      <c r="E216" s="310"/>
      <c r="F216" s="310"/>
      <c r="G216" s="310"/>
      <c r="H216" s="310"/>
      <c r="I216" s="310"/>
      <c r="J216" s="310"/>
      <c r="K216" s="311"/>
    </row>
  </sheetData>
  <sheetProtection algorithmName="SHA-512" hashValue="WRb/IgAlFaRDmvfY0dLN5QEOqDlmvWtZTUa7fT3c4KOF4p/ThkiM2Y6TK4Doo90qdQEZBPFIp0Ka6F0CyuWs/g==" saltValue="eSKmPj+xNXxSqnBmznLPt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103 - Asfaltová plocha...</vt:lpstr>
      <vt:lpstr>SO 104 - Asfaltová plocha...</vt:lpstr>
      <vt:lpstr>Pokyny pro vyplnění</vt:lpstr>
      <vt:lpstr>'Rekapitulace stavby'!Názvy_tisku</vt:lpstr>
      <vt:lpstr>'SO 103 - Asfaltová plocha...'!Názvy_tisku</vt:lpstr>
      <vt:lpstr>'SO 104 - Asfaltová plocha...'!Názvy_tisku</vt:lpstr>
      <vt:lpstr>'Pokyny pro vyplnění'!Oblast_tisku</vt:lpstr>
      <vt:lpstr>'Rekapitulace stavby'!Oblast_tisku</vt:lpstr>
      <vt:lpstr>'SO 103 - Asfaltová plocha...'!Oblast_tisku</vt:lpstr>
      <vt:lpstr>'SO 104 - Asfaltová plocha...'!Oblast_tisku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Petr-PC\Petr</dc:creator>
  <cp:lastModifiedBy>Petr</cp:lastModifiedBy>
  <dcterms:created xsi:type="dcterms:W3CDTF">2018-04-09T09:13:38Z</dcterms:created>
  <dcterms:modified xsi:type="dcterms:W3CDTF">2018-04-09T09:13:46Z</dcterms:modified>
</cp:coreProperties>
</file>