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3040" windowHeight="9072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'Položky'!$A$1:$G$154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<sst xmlns="http://schemas.openxmlformats.org/spreadsheetml/2006/main" count="467" uniqueCount="281">
  <si>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</si>
  <si>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</si>
  <si>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</si>
  <si>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</si>
  <si>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</si>
  <si>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</si>
  <si>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</si>
  <si>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</si>
  <si>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</si>
  <si>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</si>
  <si>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</si>
  <si>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</si>
  <si>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</si>
  <si>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</si>
  <si>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</si>
  <si>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</si>
  <si>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</si>
  <si>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</si>
  <si>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</si>
  <si>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</si>
  <si>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</si>
  <si>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</si>
  <si>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</si>
  <si>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</si>
  <si>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</si>
  <si>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</si>
  <si>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</si>
  <si>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</si>
  <si>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</si>
  <si>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</si>
  <si>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</si>
  <si>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</si>
  <si>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</si>
  <si>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</si>
  <si>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</si>
  <si>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</si>
  <si>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</si>
  <si>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</si>
  <si>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</si>
  <si>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</si>
  <si>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</si>
  <si>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</si>
  <si>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</si>
  <si>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</si>
  <si>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</si>
  <si>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</si>
  <si>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</si>
  <si>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</si>
  <si>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</si>
  <si>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</si>
  <si>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</si>
  <si>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</si>
  <si>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</si>
  <si>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</si>
  <si>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</si>
  <si>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</si>
  <si>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</si>
  <si>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</si>
  <si>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</si>
  <si>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</si>
  <si>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</si>
  <si>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</si>
  <si>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</si>
  <si>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</si>
  <si>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</si>
  <si>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</si>
  <si>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</si>
  <si>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</si>
  <si>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</si>
  <si>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</si>
  <si>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</si>
  <si>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</si>
  <si>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</si>
  <si>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</si>
  <si>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</si>
  <si>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</si>
  <si>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</si>
  <si>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Chci11-201</t>
  </si>
  <si>
    <t>Lesní správa města Krnov</t>
  </si>
  <si>
    <t>Stavební úpravy střešní konstrukce</t>
  </si>
  <si>
    <t>9AB</t>
  </si>
  <si>
    <t>3</t>
  </si>
  <si>
    <t>Svislé a kompletní konstrukce</t>
  </si>
  <si>
    <t>342265122RT6</t>
  </si>
  <si>
    <t>Úprava podkroví sádrokarton. na ocel. rošt, šikmá desky protipožární tl. 12,5 mm, bez izolace</t>
  </si>
  <si>
    <t>m2</t>
  </si>
  <si>
    <t>Skladba střešní kce - zateplené  "S1":3,0*10,87*2-3,0*2,16</t>
  </si>
  <si>
    <t>342265122RT8</t>
  </si>
  <si>
    <t>Úprava podkroví sádrokarton. na ocel. rošt, šikmá desky požár. impreg. tl. 15 mm, bez izolace</t>
  </si>
  <si>
    <t>Skladba střešní kce - zateplené  "S1"  -  Koupelna:3,0*2,16</t>
  </si>
  <si>
    <t>9</t>
  </si>
  <si>
    <t>Ostatní konstrukce, bourání</t>
  </si>
  <si>
    <t>765900030RAA</t>
  </si>
  <si>
    <t>Demontáž vláknocementové krytiny čtverce Beronit, včetně odvozu, bez poplatku</t>
  </si>
  <si>
    <t>dle legendy konstrukcí   "D3":3,45*3,57</t>
  </si>
  <si>
    <t>4,64*3,57</t>
  </si>
  <si>
    <t>4,215*3,18</t>
  </si>
  <si>
    <t>7,385*12,13*2</t>
  </si>
  <si>
    <t>4,215*9,02</t>
  </si>
  <si>
    <t>764 90-0001.RXX</t>
  </si>
  <si>
    <t xml:space="preserve">Demontáž klempířských prvků střešní konstrukce </t>
  </si>
  <si>
    <t>kpl</t>
  </si>
  <si>
    <t>762900040RAC</t>
  </si>
  <si>
    <t>Demontáž samostatných prvků krovů laťování, kontralatě, včetně odvozu, bez poplatku</t>
  </si>
  <si>
    <t>nezateplená část  - laťování, kontralatě :260</t>
  </si>
  <si>
    <t>zateplená část - svislé laťování:3,0*10*2</t>
  </si>
  <si>
    <t>zateplená část - vodorovné laťování:3,0*10*2</t>
  </si>
  <si>
    <t>712400831R00</t>
  </si>
  <si>
    <t xml:space="preserve">Odstranění hydroizolační folie střech, parozábrany </t>
  </si>
  <si>
    <t>pod beronitovou krytinou:260</t>
  </si>
  <si>
    <t>zateplená část:3,0*10,0*2</t>
  </si>
  <si>
    <t>963016341R00</t>
  </si>
  <si>
    <t xml:space="preserve">DMTZ podkroví SDK, dřevěný rošt, 1xoplášť.12,5 mm </t>
  </si>
  <si>
    <t>3,0*10,0*2</t>
  </si>
  <si>
    <t>713104123R00</t>
  </si>
  <si>
    <t xml:space="preserve">Odstr.tep.izo.střech pl,volně,minerál tl.do 200mm </t>
  </si>
  <si>
    <t>zateplená část :</t>
  </si>
  <si>
    <t>Orsil tl.100mm:3,0*10,0*2</t>
  </si>
  <si>
    <t>Orsil tl.60mm:3,0*10,0*2</t>
  </si>
  <si>
    <t>764361811R00</t>
  </si>
  <si>
    <t xml:space="preserve">Demontáž střešního okna, střešních výlezů </t>
  </si>
  <si>
    <t>kus</t>
  </si>
  <si>
    <t>4+5</t>
  </si>
  <si>
    <t>764900035RA0</t>
  </si>
  <si>
    <t>Demontáž podokapních žlabů půlkruhových včetně odvozu bez poplatku</t>
  </si>
  <si>
    <t>m</t>
  </si>
  <si>
    <t>764900040RA0</t>
  </si>
  <si>
    <t>Demontáž odpadních trub včetně odvozu, bez poplatku</t>
  </si>
  <si>
    <t>762900060RA0</t>
  </si>
  <si>
    <t>Demontáž dřevěných podlah z prken včetně odvozu, bez polatku</t>
  </si>
  <si>
    <t>900 01-0001.RXX</t>
  </si>
  <si>
    <t xml:space="preserve">Demontáž stávajícího hromosvodu vč.kotvících prvků </t>
  </si>
  <si>
    <t>94</t>
  </si>
  <si>
    <t>Lešení a stavební výtahy</t>
  </si>
  <si>
    <t>941941031R00</t>
  </si>
  <si>
    <t xml:space="preserve">Montáž lešení leh.řad.s podlahami,š.do 1 m, H 10 m </t>
  </si>
  <si>
    <t>14,66*8,5*2</t>
  </si>
  <si>
    <t>(12,79+3,8)*8,5*2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</si>
  <si>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</si>
  <si>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</si>
  <si>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</si>
  <si>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</si>
  <si>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</si>
  <si>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</si>
  <si>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půda :1,2*9,7*2</t>
  </si>
  <si>
    <t>99</t>
  </si>
  <si>
    <t>Staveništní přesun hmot</t>
  </si>
  <si>
    <t>999281108R00</t>
  </si>
  <si>
    <t xml:space="preserve">Přesun hmot pro opravy a údržbu do výšky 12 m </t>
  </si>
  <si>
    <t>t</t>
  </si>
  <si>
    <t>D96</t>
  </si>
  <si>
    <t>Přesuny suti a vybouraných hmot</t>
  </si>
  <si>
    <t>979081111R00</t>
  </si>
  <si>
    <t xml:space="preserve">Odvoz suti a vybour. hmot na skládku do 1 km </t>
  </si>
  <si>
    <t>pol.6:320*0,006</t>
  </si>
  <si>
    <t>pol.7:60*0,01298</t>
  </si>
  <si>
    <t>pol.8:120*0,036</t>
  </si>
  <si>
    <t>pol.9:9*0,02008</t>
  </si>
  <si>
    <t>v položkách 3,5,10,11,12 - odvoz suti v ceně: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</si>
  <si>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</si>
  <si>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</si>
  <si>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</si>
  <si>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</si>
  <si>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999</t>
  </si>
  <si>
    <t>Poplatky za skládky</t>
  </si>
  <si>
    <t>979990110R00</t>
  </si>
  <si>
    <t xml:space="preserve">Poplatek za skládku suti - sádrokartonové desky </t>
  </si>
  <si>
    <t>pol.7:60,0*0,01298</t>
  </si>
  <si>
    <t>979990121R00</t>
  </si>
  <si>
    <t xml:space="preserve">Poplatek za skládku suti - hydroizolační folie </t>
  </si>
  <si>
    <t>979990143R00</t>
  </si>
  <si>
    <t xml:space="preserve">Poplatek za skládku suti - minerální vata </t>
  </si>
  <si>
    <t>979990161R00</t>
  </si>
  <si>
    <t xml:space="preserve">Poplatek za skládku suti - dřevo </t>
  </si>
  <si>
    <t>pol.5:380*0,0056</t>
  </si>
  <si>
    <t>pol.12:76*0,0176</t>
  </si>
  <si>
    <t>979990201R00</t>
  </si>
  <si>
    <t>Poplatek za skládku suti - cementobet. výrobky šablony beronit</t>
  </si>
  <si>
    <t>pol.3:259,4644*0,0142</t>
  </si>
  <si>
    <t>979990101R00</t>
  </si>
  <si>
    <t xml:space="preserve">Poplatek za skládku suti - směs </t>
  </si>
  <si>
    <t>pol.10:38*0,00464</t>
  </si>
  <si>
    <t>pol.11:21*0,00336</t>
  </si>
  <si>
    <t>713</t>
  </si>
  <si>
    <t>Izolace tepelné</t>
  </si>
  <si>
    <t>713111130RV4</t>
  </si>
  <si>
    <t>Izolace tepelné stropů, vložené mezi krokve 1 vrstva - včetně dodávky minerální vaty 160 mm</t>
  </si>
  <si>
    <t>Skladba "S1" zateplená :3,0*10,87*2</t>
  </si>
  <si>
    <t>713111130RT1</t>
  </si>
  <si>
    <t>Izolace tepelné stropů, vložené mezi pomocný rošt 1 vrstva - materiál ve specifikaci</t>
  </si>
  <si>
    <t>762 34-0001.RXX</t>
  </si>
  <si>
    <t>D+M pomocného roštu vč.ochranných a spojovacích prostředků</t>
  </si>
  <si>
    <t>63140546</t>
  </si>
  <si>
    <t>Deska izolační minerální tl. 120 mm</t>
  </si>
  <si>
    <t>65,22*1,02</t>
  </si>
  <si>
    <t>713121111RT1</t>
  </si>
  <si>
    <t>Izolace tepelná podlah na sucho, jednovrstvá materiál ve specifikaci</t>
  </si>
  <si>
    <t>Doteplení podlahy půdy "P1":6,5*11,72</t>
  </si>
  <si>
    <t>631508593</t>
  </si>
  <si>
    <t>Pás izolační ISOVER PROFI 4000x1200  tl.120mm</t>
  </si>
  <si>
    <t>76,18*1,02</t>
  </si>
  <si>
    <t>762342204RT4</t>
  </si>
  <si>
    <t>Montáž latí přibitím včetně dodávky řeziva, latě 6/6 cm</t>
  </si>
  <si>
    <t>998713202R00</t>
  </si>
  <si>
    <t xml:space="preserve">Přesun hmot pro izolace tepelné, výšky do 12 m </t>
  </si>
  <si>
    <t>762</t>
  </si>
  <si>
    <t>Konstrukce tesařské</t>
  </si>
  <si>
    <t>762342202RT4</t>
  </si>
  <si>
    <t>Montáž laťování střech, vzdálenost latí do 22 cm včetně dodávky řeziva, latě 4/6 cm</t>
  </si>
  <si>
    <t>dle legendy nových konstrukcí   "N3" :3,45*3,57</t>
  </si>
  <si>
    <t>Montáž kontralatí přibitím včetně dodávky řeziva, latě 4/6 cm</t>
  </si>
  <si>
    <t>762395000R00</t>
  </si>
  <si>
    <t xml:space="preserve">Spojovací a ochranné prostředky pro střechy </t>
  </si>
  <si>
    <t>m3</t>
  </si>
  <si>
    <t>259,4644*0,04</t>
  </si>
  <si>
    <t>765799310RL2</t>
  </si>
  <si>
    <t>Montáž fólie na krokve , včetně dodávky podstřešní difúzní fólie 0,135kg/m2</t>
  </si>
  <si>
    <t>Skladba střechy  "S1", "S2":3,45*3,57</t>
  </si>
  <si>
    <t>762521104RT3</t>
  </si>
  <si>
    <t>Položení podlah nehoblovaných na sraz, hrubá prkna včetně dodávky řeziva, prkna tl. 30 mm</t>
  </si>
  <si>
    <t>998762202R00</t>
  </si>
  <si>
    <t xml:space="preserve">Přesun hmot pro tesařské konstrukce, výšky do 12 m </t>
  </si>
  <si>
    <t>764</t>
  </si>
  <si>
    <t>Konstrukce klempířské</t>
  </si>
  <si>
    <t>764906310RSX</t>
  </si>
  <si>
    <t>D+M plechová střešní krytina 4,3kg/m2(např.Satjam) antracit</t>
  </si>
  <si>
    <t>764 00-1001.RXX</t>
  </si>
  <si>
    <t xml:space="preserve">3/K  Závětrná lišta plochá rš.250mm </t>
  </si>
  <si>
    <t>764 00-1002.RXX</t>
  </si>
  <si>
    <t xml:space="preserve">4/K  Hřebenáč rovný  rš.400mm </t>
  </si>
  <si>
    <t>764 00-1003.RXX</t>
  </si>
  <si>
    <t xml:space="preserve">5/K  Držák hřebenáče perforovaný  rš.250mm </t>
  </si>
  <si>
    <t>764 00-1004.RXX</t>
  </si>
  <si>
    <t xml:space="preserve">6/K  Krycí lišta střešní krytiny   rš.155mm </t>
  </si>
  <si>
    <t xml:space="preserve">6/K  Oplechování komínu rš.475mm </t>
  </si>
  <si>
    <t xml:space="preserve">6/K  Oplechování komínu rš.390mm </t>
  </si>
  <si>
    <t xml:space="preserve">6/K  Oplechování komínu rš.650mm </t>
  </si>
  <si>
    <t>764 00-1005.RXX</t>
  </si>
  <si>
    <t xml:space="preserve">7/K  Okapní plech rš.250mm </t>
  </si>
  <si>
    <t xml:space="preserve">8/K  Okapní plech rš.190mm </t>
  </si>
  <si>
    <t>764352010RAA</t>
  </si>
  <si>
    <t>Žlab z Pz plechu podokapní půlkruhový rš 250 mm   1/K</t>
  </si>
  <si>
    <t>764454202R00</t>
  </si>
  <si>
    <t>Odpadní trouby z Pz plechu, kruhové, D 100 mm 2/K</t>
  </si>
  <si>
    <t>6,5+6,0+3,2+3,0+2,4*2</t>
  </si>
  <si>
    <t>764359212R00</t>
  </si>
  <si>
    <t xml:space="preserve">Kotlík z Pz plechu kónický pro trouby D do 125 mm </t>
  </si>
  <si>
    <t>764775314R00</t>
  </si>
  <si>
    <t xml:space="preserve">Střešní výlez rozměr 600x600 mm </t>
  </si>
  <si>
    <t>"N2"  5ks:5</t>
  </si>
  <si>
    <t>764901310R00</t>
  </si>
  <si>
    <t xml:space="preserve">Satjam, komínek odvětrávací, DN 110 mm, izolovaný </t>
  </si>
  <si>
    <t>764238611R00</t>
  </si>
  <si>
    <t xml:space="preserve">Lemování střešního okna z  Pz plechu </t>
  </si>
  <si>
    <t>"N1":4</t>
  </si>
  <si>
    <t>998764202R00</t>
  </si>
  <si>
    <t xml:space="preserve">Přesun hmot pro klempířské konstr., výšky do 12 m </t>
  </si>
  <si>
    <t>766</t>
  </si>
  <si>
    <t>Konstrukce truhlářské</t>
  </si>
  <si>
    <t>766620052RA0</t>
  </si>
  <si>
    <t>Okno střešní Velux 78 x 118 cm se spodní ovládací klikou,  dodávka + montáž</t>
  </si>
  <si>
    <t>"N1"  4ks:4</t>
  </si>
  <si>
    <t>766420010RAA</t>
  </si>
  <si>
    <t>Obklad podhledu palubkami pero-drážka palubky SM/JD, lakování</t>
  </si>
  <si>
    <t>podbití okapy  š.500mm:37,5*0,5</t>
  </si>
  <si>
    <t>podbití  štíty  š.300mm:(3,405+4,64+4,215*2)*0,3</t>
  </si>
  <si>
    <t>(7,385*2)*0,3</t>
  </si>
  <si>
    <t>784</t>
  </si>
  <si>
    <t>Malby</t>
  </si>
  <si>
    <t>784442021RT2</t>
  </si>
  <si>
    <t>Malba disperzní interiérová , výška do 3,8 m pro SDK 2 x nátěr, 1 x penetrace</t>
  </si>
  <si>
    <t>"S1" -  podkroví - šikmé stěny:3,0*10,87*2</t>
  </si>
  <si>
    <t>strop:6,5*11,72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</si>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</sst>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14" fontId="1" fillId="0" borderId="1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A0C9-359D-4A14-84F1-5041457F82DC}">
  <dimension ref="A1:BE55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50390625" style="0" customWidth="1"/>
    <col min="261" max="261" width="13.50390625" style="0" customWidth="1"/>
    <col min="262" max="262" width="16.50390625" style="0" customWidth="1"/>
    <col min="263" max="263" width="15.37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50390625" style="0" customWidth="1"/>
    <col min="517" max="517" width="13.50390625" style="0" customWidth="1"/>
    <col min="518" max="518" width="16.50390625" style="0" customWidth="1"/>
    <col min="519" max="519" width="15.37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50390625" style="0" customWidth="1"/>
    <col min="773" max="773" width="13.50390625" style="0" customWidth="1"/>
    <col min="774" max="774" width="16.50390625" style="0" customWidth="1"/>
    <col min="775" max="775" width="15.37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50390625" style="0" customWidth="1"/>
    <col min="1029" max="1029" width="13.50390625" style="0" customWidth="1"/>
    <col min="1030" max="1030" width="16.50390625" style="0" customWidth="1"/>
    <col min="1031" max="1031" width="15.37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50390625" style="0" customWidth="1"/>
    <col min="1285" max="1285" width="13.50390625" style="0" customWidth="1"/>
    <col min="1286" max="1286" width="16.50390625" style="0" customWidth="1"/>
    <col min="1287" max="1287" width="15.37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50390625" style="0" customWidth="1"/>
    <col min="1541" max="1541" width="13.50390625" style="0" customWidth="1"/>
    <col min="1542" max="1542" width="16.50390625" style="0" customWidth="1"/>
    <col min="1543" max="1543" width="15.37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50390625" style="0" customWidth="1"/>
    <col min="1797" max="1797" width="13.50390625" style="0" customWidth="1"/>
    <col min="1798" max="1798" width="16.50390625" style="0" customWidth="1"/>
    <col min="1799" max="1799" width="15.37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50390625" style="0" customWidth="1"/>
    <col min="2053" max="2053" width="13.50390625" style="0" customWidth="1"/>
    <col min="2054" max="2054" width="16.50390625" style="0" customWidth="1"/>
    <col min="2055" max="2055" width="15.37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50390625" style="0" customWidth="1"/>
    <col min="2309" max="2309" width="13.50390625" style="0" customWidth="1"/>
    <col min="2310" max="2310" width="16.50390625" style="0" customWidth="1"/>
    <col min="2311" max="2311" width="15.37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50390625" style="0" customWidth="1"/>
    <col min="2565" max="2565" width="13.50390625" style="0" customWidth="1"/>
    <col min="2566" max="2566" width="16.50390625" style="0" customWidth="1"/>
    <col min="2567" max="2567" width="15.37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50390625" style="0" customWidth="1"/>
    <col min="2821" max="2821" width="13.50390625" style="0" customWidth="1"/>
    <col min="2822" max="2822" width="16.50390625" style="0" customWidth="1"/>
    <col min="2823" max="2823" width="15.37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50390625" style="0" customWidth="1"/>
    <col min="3077" max="3077" width="13.50390625" style="0" customWidth="1"/>
    <col min="3078" max="3078" width="16.50390625" style="0" customWidth="1"/>
    <col min="3079" max="3079" width="15.37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50390625" style="0" customWidth="1"/>
    <col min="3333" max="3333" width="13.50390625" style="0" customWidth="1"/>
    <col min="3334" max="3334" width="16.50390625" style="0" customWidth="1"/>
    <col min="3335" max="3335" width="15.37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50390625" style="0" customWidth="1"/>
    <col min="3589" max="3589" width="13.50390625" style="0" customWidth="1"/>
    <col min="3590" max="3590" width="16.50390625" style="0" customWidth="1"/>
    <col min="3591" max="3591" width="15.37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50390625" style="0" customWidth="1"/>
    <col min="3845" max="3845" width="13.50390625" style="0" customWidth="1"/>
    <col min="3846" max="3846" width="16.50390625" style="0" customWidth="1"/>
    <col min="3847" max="3847" width="15.37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50390625" style="0" customWidth="1"/>
    <col min="4101" max="4101" width="13.50390625" style="0" customWidth="1"/>
    <col min="4102" max="4102" width="16.50390625" style="0" customWidth="1"/>
    <col min="4103" max="4103" width="15.37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50390625" style="0" customWidth="1"/>
    <col min="4357" max="4357" width="13.50390625" style="0" customWidth="1"/>
    <col min="4358" max="4358" width="16.50390625" style="0" customWidth="1"/>
    <col min="4359" max="4359" width="15.37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50390625" style="0" customWidth="1"/>
    <col min="4613" max="4613" width="13.50390625" style="0" customWidth="1"/>
    <col min="4614" max="4614" width="16.50390625" style="0" customWidth="1"/>
    <col min="4615" max="4615" width="15.37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50390625" style="0" customWidth="1"/>
    <col min="4869" max="4869" width="13.50390625" style="0" customWidth="1"/>
    <col min="4870" max="4870" width="16.50390625" style="0" customWidth="1"/>
    <col min="4871" max="4871" width="15.37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50390625" style="0" customWidth="1"/>
    <col min="5125" max="5125" width="13.50390625" style="0" customWidth="1"/>
    <col min="5126" max="5126" width="16.50390625" style="0" customWidth="1"/>
    <col min="5127" max="5127" width="15.37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50390625" style="0" customWidth="1"/>
    <col min="5381" max="5381" width="13.50390625" style="0" customWidth="1"/>
    <col min="5382" max="5382" width="16.50390625" style="0" customWidth="1"/>
    <col min="5383" max="5383" width="15.37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50390625" style="0" customWidth="1"/>
    <col min="5637" max="5637" width="13.50390625" style="0" customWidth="1"/>
    <col min="5638" max="5638" width="16.50390625" style="0" customWidth="1"/>
    <col min="5639" max="5639" width="15.37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50390625" style="0" customWidth="1"/>
    <col min="5893" max="5893" width="13.50390625" style="0" customWidth="1"/>
    <col min="5894" max="5894" width="16.50390625" style="0" customWidth="1"/>
    <col min="5895" max="5895" width="15.37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50390625" style="0" customWidth="1"/>
    <col min="6149" max="6149" width="13.50390625" style="0" customWidth="1"/>
    <col min="6150" max="6150" width="16.50390625" style="0" customWidth="1"/>
    <col min="6151" max="6151" width="15.37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50390625" style="0" customWidth="1"/>
    <col min="6405" max="6405" width="13.50390625" style="0" customWidth="1"/>
    <col min="6406" max="6406" width="16.50390625" style="0" customWidth="1"/>
    <col min="6407" max="6407" width="15.37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50390625" style="0" customWidth="1"/>
    <col min="6661" max="6661" width="13.50390625" style="0" customWidth="1"/>
    <col min="6662" max="6662" width="16.50390625" style="0" customWidth="1"/>
    <col min="6663" max="6663" width="15.37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50390625" style="0" customWidth="1"/>
    <col min="6917" max="6917" width="13.50390625" style="0" customWidth="1"/>
    <col min="6918" max="6918" width="16.50390625" style="0" customWidth="1"/>
    <col min="6919" max="6919" width="15.37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50390625" style="0" customWidth="1"/>
    <col min="7173" max="7173" width="13.50390625" style="0" customWidth="1"/>
    <col min="7174" max="7174" width="16.50390625" style="0" customWidth="1"/>
    <col min="7175" max="7175" width="15.37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50390625" style="0" customWidth="1"/>
    <col min="7429" max="7429" width="13.50390625" style="0" customWidth="1"/>
    <col min="7430" max="7430" width="16.50390625" style="0" customWidth="1"/>
    <col min="7431" max="7431" width="15.37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50390625" style="0" customWidth="1"/>
    <col min="7685" max="7685" width="13.50390625" style="0" customWidth="1"/>
    <col min="7686" max="7686" width="16.50390625" style="0" customWidth="1"/>
    <col min="7687" max="7687" width="15.37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50390625" style="0" customWidth="1"/>
    <col min="7941" max="7941" width="13.50390625" style="0" customWidth="1"/>
    <col min="7942" max="7942" width="16.50390625" style="0" customWidth="1"/>
    <col min="7943" max="7943" width="15.37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50390625" style="0" customWidth="1"/>
    <col min="8197" max="8197" width="13.50390625" style="0" customWidth="1"/>
    <col min="8198" max="8198" width="16.50390625" style="0" customWidth="1"/>
    <col min="8199" max="8199" width="15.37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50390625" style="0" customWidth="1"/>
    <col min="8453" max="8453" width="13.50390625" style="0" customWidth="1"/>
    <col min="8454" max="8454" width="16.50390625" style="0" customWidth="1"/>
    <col min="8455" max="8455" width="15.37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50390625" style="0" customWidth="1"/>
    <col min="8709" max="8709" width="13.50390625" style="0" customWidth="1"/>
    <col min="8710" max="8710" width="16.50390625" style="0" customWidth="1"/>
    <col min="8711" max="8711" width="15.37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50390625" style="0" customWidth="1"/>
    <col min="8965" max="8965" width="13.50390625" style="0" customWidth="1"/>
    <col min="8966" max="8966" width="16.50390625" style="0" customWidth="1"/>
    <col min="8967" max="8967" width="15.37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50390625" style="0" customWidth="1"/>
    <col min="9221" max="9221" width="13.50390625" style="0" customWidth="1"/>
    <col min="9222" max="9222" width="16.50390625" style="0" customWidth="1"/>
    <col min="9223" max="9223" width="15.37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50390625" style="0" customWidth="1"/>
    <col min="9477" max="9477" width="13.50390625" style="0" customWidth="1"/>
    <col min="9478" max="9478" width="16.50390625" style="0" customWidth="1"/>
    <col min="9479" max="9479" width="15.37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50390625" style="0" customWidth="1"/>
    <col min="9733" max="9733" width="13.50390625" style="0" customWidth="1"/>
    <col min="9734" max="9734" width="16.50390625" style="0" customWidth="1"/>
    <col min="9735" max="9735" width="15.37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50390625" style="0" customWidth="1"/>
    <col min="9989" max="9989" width="13.50390625" style="0" customWidth="1"/>
    <col min="9990" max="9990" width="16.50390625" style="0" customWidth="1"/>
    <col min="9991" max="9991" width="15.37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50390625" style="0" customWidth="1"/>
    <col min="10245" max="10245" width="13.50390625" style="0" customWidth="1"/>
    <col min="10246" max="10246" width="16.50390625" style="0" customWidth="1"/>
    <col min="10247" max="10247" width="15.37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50390625" style="0" customWidth="1"/>
    <col min="10501" max="10501" width="13.50390625" style="0" customWidth="1"/>
    <col min="10502" max="10502" width="16.50390625" style="0" customWidth="1"/>
    <col min="10503" max="10503" width="15.37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50390625" style="0" customWidth="1"/>
    <col min="10757" max="10757" width="13.50390625" style="0" customWidth="1"/>
    <col min="10758" max="10758" width="16.50390625" style="0" customWidth="1"/>
    <col min="10759" max="10759" width="15.37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50390625" style="0" customWidth="1"/>
    <col min="11013" max="11013" width="13.50390625" style="0" customWidth="1"/>
    <col min="11014" max="11014" width="16.50390625" style="0" customWidth="1"/>
    <col min="11015" max="11015" width="15.37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50390625" style="0" customWidth="1"/>
    <col min="11269" max="11269" width="13.50390625" style="0" customWidth="1"/>
    <col min="11270" max="11270" width="16.50390625" style="0" customWidth="1"/>
    <col min="11271" max="11271" width="15.37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50390625" style="0" customWidth="1"/>
    <col min="11525" max="11525" width="13.50390625" style="0" customWidth="1"/>
    <col min="11526" max="11526" width="16.50390625" style="0" customWidth="1"/>
    <col min="11527" max="11527" width="15.37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50390625" style="0" customWidth="1"/>
    <col min="11781" max="11781" width="13.50390625" style="0" customWidth="1"/>
    <col min="11782" max="11782" width="16.50390625" style="0" customWidth="1"/>
    <col min="11783" max="11783" width="15.37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50390625" style="0" customWidth="1"/>
    <col min="12037" max="12037" width="13.50390625" style="0" customWidth="1"/>
    <col min="12038" max="12038" width="16.50390625" style="0" customWidth="1"/>
    <col min="12039" max="12039" width="15.37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50390625" style="0" customWidth="1"/>
    <col min="12293" max="12293" width="13.50390625" style="0" customWidth="1"/>
    <col min="12294" max="12294" width="16.50390625" style="0" customWidth="1"/>
    <col min="12295" max="12295" width="15.37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50390625" style="0" customWidth="1"/>
    <col min="12549" max="12549" width="13.50390625" style="0" customWidth="1"/>
    <col min="12550" max="12550" width="16.50390625" style="0" customWidth="1"/>
    <col min="12551" max="12551" width="15.37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50390625" style="0" customWidth="1"/>
    <col min="12805" max="12805" width="13.50390625" style="0" customWidth="1"/>
    <col min="12806" max="12806" width="16.50390625" style="0" customWidth="1"/>
    <col min="12807" max="12807" width="15.37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50390625" style="0" customWidth="1"/>
    <col min="13061" max="13061" width="13.50390625" style="0" customWidth="1"/>
    <col min="13062" max="13062" width="16.50390625" style="0" customWidth="1"/>
    <col min="13063" max="13063" width="15.37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50390625" style="0" customWidth="1"/>
    <col min="13317" max="13317" width="13.50390625" style="0" customWidth="1"/>
    <col min="13318" max="13318" width="16.50390625" style="0" customWidth="1"/>
    <col min="13319" max="13319" width="15.37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50390625" style="0" customWidth="1"/>
    <col min="13573" max="13573" width="13.50390625" style="0" customWidth="1"/>
    <col min="13574" max="13574" width="16.50390625" style="0" customWidth="1"/>
    <col min="13575" max="13575" width="15.37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50390625" style="0" customWidth="1"/>
    <col min="13829" max="13829" width="13.50390625" style="0" customWidth="1"/>
    <col min="13830" max="13830" width="16.50390625" style="0" customWidth="1"/>
    <col min="13831" max="13831" width="15.37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50390625" style="0" customWidth="1"/>
    <col min="14085" max="14085" width="13.50390625" style="0" customWidth="1"/>
    <col min="14086" max="14086" width="16.50390625" style="0" customWidth="1"/>
    <col min="14087" max="14087" width="15.37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50390625" style="0" customWidth="1"/>
    <col min="14341" max="14341" width="13.50390625" style="0" customWidth="1"/>
    <col min="14342" max="14342" width="16.50390625" style="0" customWidth="1"/>
    <col min="14343" max="14343" width="15.37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50390625" style="0" customWidth="1"/>
    <col min="14597" max="14597" width="13.50390625" style="0" customWidth="1"/>
    <col min="14598" max="14598" width="16.50390625" style="0" customWidth="1"/>
    <col min="14599" max="14599" width="15.37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50390625" style="0" customWidth="1"/>
    <col min="14853" max="14853" width="13.50390625" style="0" customWidth="1"/>
    <col min="14854" max="14854" width="16.50390625" style="0" customWidth="1"/>
    <col min="14855" max="14855" width="15.37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50390625" style="0" customWidth="1"/>
    <col min="15109" max="15109" width="13.50390625" style="0" customWidth="1"/>
    <col min="15110" max="15110" width="16.50390625" style="0" customWidth="1"/>
    <col min="15111" max="15111" width="15.37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50390625" style="0" customWidth="1"/>
    <col min="15365" max="15365" width="13.50390625" style="0" customWidth="1"/>
    <col min="15366" max="15366" width="16.50390625" style="0" customWidth="1"/>
    <col min="15367" max="15367" width="15.37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50390625" style="0" customWidth="1"/>
    <col min="15621" max="15621" width="13.50390625" style="0" customWidth="1"/>
    <col min="15622" max="15622" width="16.50390625" style="0" customWidth="1"/>
    <col min="15623" max="15623" width="15.37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50390625" style="0" customWidth="1"/>
    <col min="15877" max="15877" width="13.50390625" style="0" customWidth="1"/>
    <col min="15878" max="15878" width="16.50390625" style="0" customWidth="1"/>
    <col min="15879" max="15879" width="15.37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50390625" style="0" customWidth="1"/>
    <col min="16133" max="16133" width="13.50390625" style="0" customWidth="1"/>
    <col min="16134" max="16134" width="16.50390625" style="0" customWidth="1"/>
    <col min="16135" max="16135" width="15.37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9AB</v>
      </c>
      <c r="D2" s="5" t="str">
        <f>Rekapitulace!G2</f>
        <v>Stavební úpravy střešní konstrukce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" customHeight="1">
      <c r="A15" s="57"/>
      <c r="B15" s="58" t="s">
        <v>22</v>
      </c>
      <c r="C15" s="59">
        <f>HSV</f>
        <v>0</v>
      </c>
      <c r="D15" s="60" t="str">
        <f>Rekapitulace!A23</f>
        <v>Ztížené výrobní podmínky</v>
      </c>
      <c r="E15" s="61"/>
      <c r="F15" s="62"/>
      <c r="G15" s="59">
        <f>Rekapitulace!I23</f>
        <v>0</v>
      </c>
    </row>
    <row r="16" spans="1:7" ht="15.9" customHeight="1">
      <c r="A16" s="57" t="s">
        <v>23</v>
      </c>
      <c r="B16" s="58" t="s">
        <v>24</v>
      </c>
      <c r="C16" s="59">
        <f>PSV</f>
        <v>0</v>
      </c>
      <c r="D16" s="9" t="str">
        <f>Rekapitulace!A24</f>
        <v>Oborová přirážka</v>
      </c>
      <c r="E16" s="63"/>
      <c r="F16" s="64"/>
      <c r="G16" s="59">
        <f>Rekapitulace!I24</f>
        <v>0</v>
      </c>
    </row>
    <row r="17" spans="1:7" ht="15.9" customHeight="1">
      <c r="A17" s="57" t="s">
        <v>25</v>
      </c>
      <c r="B17" s="58" t="s">
        <v>26</v>
      </c>
      <c r="C17" s="59">
        <f>Mont</f>
        <v>0</v>
      </c>
      <c r="D17" s="9" t="str">
        <f>Rekapitulace!A25</f>
        <v>Přesun stavebních kapacit</v>
      </c>
      <c r="E17" s="63"/>
      <c r="F17" s="64"/>
      <c r="G17" s="59">
        <f>Rekapitulace!I25</f>
        <v>0</v>
      </c>
    </row>
    <row r="18" spans="1:7" ht="15.9" customHeight="1">
      <c r="A18" s="65" t="s">
        <v>27</v>
      </c>
      <c r="B18" s="66" t="s">
        <v>28</v>
      </c>
      <c r="C18" s="59">
        <f>Dodavka</f>
        <v>0</v>
      </c>
      <c r="D18" s="9" t="str">
        <f>Rekapitulace!A26</f>
        <v>Mimostaveništní doprava</v>
      </c>
      <c r="E18" s="63"/>
      <c r="F18" s="64"/>
      <c r="G18" s="59">
        <f>Rekapitulace!I26</f>
        <v>0</v>
      </c>
    </row>
    <row r="19" spans="1:7" ht="15.9" customHeight="1">
      <c r="A19" s="67" t="s">
        <v>29</v>
      </c>
      <c r="B19" s="58"/>
      <c r="C19" s="59">
        <f>SUM(C15:C18)</f>
        <v>0</v>
      </c>
      <c r="D19" s="9" t="str">
        <f>Rekapitulace!A27</f>
        <v>Zařízení staveniště</v>
      </c>
      <c r="E19" s="63"/>
      <c r="F19" s="64"/>
      <c r="G19" s="59">
        <f>Rekapitulace!I27</f>
        <v>0</v>
      </c>
    </row>
    <row r="20" spans="1:7" ht="15.9" customHeight="1">
      <c r="A20" s="67"/>
      <c r="B20" s="58"/>
      <c r="C20" s="59"/>
      <c r="D20" s="9" t="str">
        <f>Rekapitulace!A28</f>
        <v>Provoz investora</v>
      </c>
      <c r="E20" s="63"/>
      <c r="F20" s="64"/>
      <c r="G20" s="59">
        <f>Rekapitulace!I28</f>
        <v>0</v>
      </c>
    </row>
    <row r="21" spans="1:7" ht="15.9" customHeight="1">
      <c r="A21" s="67" t="s">
        <v>30</v>
      </c>
      <c r="B21" s="58"/>
      <c r="C21" s="59">
        <f>HZS</f>
        <v>0</v>
      </c>
      <c r="D21" s="9" t="str">
        <f>Rekapitulace!A29</f>
        <v>Kompletační činnost (IČD)</v>
      </c>
      <c r="E21" s="63"/>
      <c r="F21" s="64"/>
      <c r="G21" s="59">
        <f>Rekapitulace!I29</f>
        <v>0</v>
      </c>
    </row>
    <row r="22" spans="1:7" ht="15.9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231">
        <v>43311</v>
      </c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3502-347F-4E53-8658-BAB2A23E4A71}">
  <dimension ref="A1:IV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257" max="257" width="5.875" style="0" customWidth="1"/>
    <col min="258" max="258" width="6.125" style="0" customWidth="1"/>
    <col min="259" max="259" width="11.50390625" style="0" customWidth="1"/>
    <col min="260" max="260" width="15.875" style="0" customWidth="1"/>
    <col min="261" max="261" width="11.37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625" style="0" customWidth="1"/>
    <col min="513" max="513" width="5.875" style="0" customWidth="1"/>
    <col min="514" max="514" width="6.125" style="0" customWidth="1"/>
    <col min="515" max="515" width="11.50390625" style="0" customWidth="1"/>
    <col min="516" max="516" width="15.875" style="0" customWidth="1"/>
    <col min="517" max="517" width="11.37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625" style="0" customWidth="1"/>
    <col min="769" max="769" width="5.875" style="0" customWidth="1"/>
    <col min="770" max="770" width="6.125" style="0" customWidth="1"/>
    <col min="771" max="771" width="11.50390625" style="0" customWidth="1"/>
    <col min="772" max="772" width="15.875" style="0" customWidth="1"/>
    <col min="773" max="773" width="11.37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625" style="0" customWidth="1"/>
    <col min="1025" max="1025" width="5.875" style="0" customWidth="1"/>
    <col min="1026" max="1026" width="6.125" style="0" customWidth="1"/>
    <col min="1027" max="1027" width="11.50390625" style="0" customWidth="1"/>
    <col min="1028" max="1028" width="15.875" style="0" customWidth="1"/>
    <col min="1029" max="1029" width="11.37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625" style="0" customWidth="1"/>
    <col min="1281" max="1281" width="5.875" style="0" customWidth="1"/>
    <col min="1282" max="1282" width="6.125" style="0" customWidth="1"/>
    <col min="1283" max="1283" width="11.50390625" style="0" customWidth="1"/>
    <col min="1284" max="1284" width="15.875" style="0" customWidth="1"/>
    <col min="1285" max="1285" width="11.37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625" style="0" customWidth="1"/>
    <col min="1537" max="1537" width="5.875" style="0" customWidth="1"/>
    <col min="1538" max="1538" width="6.125" style="0" customWidth="1"/>
    <col min="1539" max="1539" width="11.50390625" style="0" customWidth="1"/>
    <col min="1540" max="1540" width="15.875" style="0" customWidth="1"/>
    <col min="1541" max="1541" width="11.37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625" style="0" customWidth="1"/>
    <col min="1793" max="1793" width="5.875" style="0" customWidth="1"/>
    <col min="1794" max="1794" width="6.125" style="0" customWidth="1"/>
    <col min="1795" max="1795" width="11.50390625" style="0" customWidth="1"/>
    <col min="1796" max="1796" width="15.875" style="0" customWidth="1"/>
    <col min="1797" max="1797" width="11.37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625" style="0" customWidth="1"/>
    <col min="2049" max="2049" width="5.875" style="0" customWidth="1"/>
    <col min="2050" max="2050" width="6.125" style="0" customWidth="1"/>
    <col min="2051" max="2051" width="11.50390625" style="0" customWidth="1"/>
    <col min="2052" max="2052" width="15.875" style="0" customWidth="1"/>
    <col min="2053" max="2053" width="11.37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625" style="0" customWidth="1"/>
    <col min="2305" max="2305" width="5.875" style="0" customWidth="1"/>
    <col min="2306" max="2306" width="6.125" style="0" customWidth="1"/>
    <col min="2307" max="2307" width="11.50390625" style="0" customWidth="1"/>
    <col min="2308" max="2308" width="15.875" style="0" customWidth="1"/>
    <col min="2309" max="2309" width="11.37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625" style="0" customWidth="1"/>
    <col min="2561" max="2561" width="5.875" style="0" customWidth="1"/>
    <col min="2562" max="2562" width="6.125" style="0" customWidth="1"/>
    <col min="2563" max="2563" width="11.50390625" style="0" customWidth="1"/>
    <col min="2564" max="2564" width="15.875" style="0" customWidth="1"/>
    <col min="2565" max="2565" width="11.37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625" style="0" customWidth="1"/>
    <col min="2817" max="2817" width="5.875" style="0" customWidth="1"/>
    <col min="2818" max="2818" width="6.125" style="0" customWidth="1"/>
    <col min="2819" max="2819" width="11.50390625" style="0" customWidth="1"/>
    <col min="2820" max="2820" width="15.875" style="0" customWidth="1"/>
    <col min="2821" max="2821" width="11.37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625" style="0" customWidth="1"/>
    <col min="3073" max="3073" width="5.875" style="0" customWidth="1"/>
    <col min="3074" max="3074" width="6.125" style="0" customWidth="1"/>
    <col min="3075" max="3075" width="11.50390625" style="0" customWidth="1"/>
    <col min="3076" max="3076" width="15.875" style="0" customWidth="1"/>
    <col min="3077" max="3077" width="11.37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625" style="0" customWidth="1"/>
    <col min="3329" max="3329" width="5.875" style="0" customWidth="1"/>
    <col min="3330" max="3330" width="6.125" style="0" customWidth="1"/>
    <col min="3331" max="3331" width="11.50390625" style="0" customWidth="1"/>
    <col min="3332" max="3332" width="15.875" style="0" customWidth="1"/>
    <col min="3333" max="3333" width="11.37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625" style="0" customWidth="1"/>
    <col min="3585" max="3585" width="5.875" style="0" customWidth="1"/>
    <col min="3586" max="3586" width="6.125" style="0" customWidth="1"/>
    <col min="3587" max="3587" width="11.50390625" style="0" customWidth="1"/>
    <col min="3588" max="3588" width="15.875" style="0" customWidth="1"/>
    <col min="3589" max="3589" width="11.37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625" style="0" customWidth="1"/>
    <col min="3841" max="3841" width="5.875" style="0" customWidth="1"/>
    <col min="3842" max="3842" width="6.125" style="0" customWidth="1"/>
    <col min="3843" max="3843" width="11.50390625" style="0" customWidth="1"/>
    <col min="3844" max="3844" width="15.875" style="0" customWidth="1"/>
    <col min="3845" max="3845" width="11.37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625" style="0" customWidth="1"/>
    <col min="4097" max="4097" width="5.875" style="0" customWidth="1"/>
    <col min="4098" max="4098" width="6.125" style="0" customWidth="1"/>
    <col min="4099" max="4099" width="11.50390625" style="0" customWidth="1"/>
    <col min="4100" max="4100" width="15.875" style="0" customWidth="1"/>
    <col min="4101" max="4101" width="11.37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625" style="0" customWidth="1"/>
    <col min="4353" max="4353" width="5.875" style="0" customWidth="1"/>
    <col min="4354" max="4354" width="6.125" style="0" customWidth="1"/>
    <col min="4355" max="4355" width="11.50390625" style="0" customWidth="1"/>
    <col min="4356" max="4356" width="15.875" style="0" customWidth="1"/>
    <col min="4357" max="4357" width="11.37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625" style="0" customWidth="1"/>
    <col min="4609" max="4609" width="5.875" style="0" customWidth="1"/>
    <col min="4610" max="4610" width="6.125" style="0" customWidth="1"/>
    <col min="4611" max="4611" width="11.50390625" style="0" customWidth="1"/>
    <col min="4612" max="4612" width="15.875" style="0" customWidth="1"/>
    <col min="4613" max="4613" width="11.37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625" style="0" customWidth="1"/>
    <col min="4865" max="4865" width="5.875" style="0" customWidth="1"/>
    <col min="4866" max="4866" width="6.125" style="0" customWidth="1"/>
    <col min="4867" max="4867" width="11.50390625" style="0" customWidth="1"/>
    <col min="4868" max="4868" width="15.875" style="0" customWidth="1"/>
    <col min="4869" max="4869" width="11.37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625" style="0" customWidth="1"/>
    <col min="5121" max="5121" width="5.875" style="0" customWidth="1"/>
    <col min="5122" max="5122" width="6.125" style="0" customWidth="1"/>
    <col min="5123" max="5123" width="11.50390625" style="0" customWidth="1"/>
    <col min="5124" max="5124" width="15.875" style="0" customWidth="1"/>
    <col min="5125" max="5125" width="11.37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625" style="0" customWidth="1"/>
    <col min="5377" max="5377" width="5.875" style="0" customWidth="1"/>
    <col min="5378" max="5378" width="6.125" style="0" customWidth="1"/>
    <col min="5379" max="5379" width="11.50390625" style="0" customWidth="1"/>
    <col min="5380" max="5380" width="15.875" style="0" customWidth="1"/>
    <col min="5381" max="5381" width="11.37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625" style="0" customWidth="1"/>
    <col min="5633" max="5633" width="5.875" style="0" customWidth="1"/>
    <col min="5634" max="5634" width="6.125" style="0" customWidth="1"/>
    <col min="5635" max="5635" width="11.50390625" style="0" customWidth="1"/>
    <col min="5636" max="5636" width="15.875" style="0" customWidth="1"/>
    <col min="5637" max="5637" width="11.37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625" style="0" customWidth="1"/>
    <col min="5889" max="5889" width="5.875" style="0" customWidth="1"/>
    <col min="5890" max="5890" width="6.125" style="0" customWidth="1"/>
    <col min="5891" max="5891" width="11.50390625" style="0" customWidth="1"/>
    <col min="5892" max="5892" width="15.875" style="0" customWidth="1"/>
    <col min="5893" max="5893" width="11.37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625" style="0" customWidth="1"/>
    <col min="6145" max="6145" width="5.875" style="0" customWidth="1"/>
    <col min="6146" max="6146" width="6.125" style="0" customWidth="1"/>
    <col min="6147" max="6147" width="11.50390625" style="0" customWidth="1"/>
    <col min="6148" max="6148" width="15.875" style="0" customWidth="1"/>
    <col min="6149" max="6149" width="11.37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625" style="0" customWidth="1"/>
    <col min="6401" max="6401" width="5.875" style="0" customWidth="1"/>
    <col min="6402" max="6402" width="6.125" style="0" customWidth="1"/>
    <col min="6403" max="6403" width="11.50390625" style="0" customWidth="1"/>
    <col min="6404" max="6404" width="15.875" style="0" customWidth="1"/>
    <col min="6405" max="6405" width="11.37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625" style="0" customWidth="1"/>
    <col min="6657" max="6657" width="5.875" style="0" customWidth="1"/>
    <col min="6658" max="6658" width="6.125" style="0" customWidth="1"/>
    <col min="6659" max="6659" width="11.50390625" style="0" customWidth="1"/>
    <col min="6660" max="6660" width="15.875" style="0" customWidth="1"/>
    <col min="6661" max="6661" width="11.37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625" style="0" customWidth="1"/>
    <col min="6913" max="6913" width="5.875" style="0" customWidth="1"/>
    <col min="6914" max="6914" width="6.125" style="0" customWidth="1"/>
    <col min="6915" max="6915" width="11.50390625" style="0" customWidth="1"/>
    <col min="6916" max="6916" width="15.875" style="0" customWidth="1"/>
    <col min="6917" max="6917" width="11.37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625" style="0" customWidth="1"/>
    <col min="7169" max="7169" width="5.875" style="0" customWidth="1"/>
    <col min="7170" max="7170" width="6.125" style="0" customWidth="1"/>
    <col min="7171" max="7171" width="11.50390625" style="0" customWidth="1"/>
    <col min="7172" max="7172" width="15.875" style="0" customWidth="1"/>
    <col min="7173" max="7173" width="11.37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625" style="0" customWidth="1"/>
    <col min="7425" max="7425" width="5.875" style="0" customWidth="1"/>
    <col min="7426" max="7426" width="6.125" style="0" customWidth="1"/>
    <col min="7427" max="7427" width="11.50390625" style="0" customWidth="1"/>
    <col min="7428" max="7428" width="15.875" style="0" customWidth="1"/>
    <col min="7429" max="7429" width="11.37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625" style="0" customWidth="1"/>
    <col min="7681" max="7681" width="5.875" style="0" customWidth="1"/>
    <col min="7682" max="7682" width="6.125" style="0" customWidth="1"/>
    <col min="7683" max="7683" width="11.50390625" style="0" customWidth="1"/>
    <col min="7684" max="7684" width="15.875" style="0" customWidth="1"/>
    <col min="7685" max="7685" width="11.37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625" style="0" customWidth="1"/>
    <col min="7937" max="7937" width="5.875" style="0" customWidth="1"/>
    <col min="7938" max="7938" width="6.125" style="0" customWidth="1"/>
    <col min="7939" max="7939" width="11.50390625" style="0" customWidth="1"/>
    <col min="7940" max="7940" width="15.875" style="0" customWidth="1"/>
    <col min="7941" max="7941" width="11.37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625" style="0" customWidth="1"/>
    <col min="8193" max="8193" width="5.875" style="0" customWidth="1"/>
    <col min="8194" max="8194" width="6.125" style="0" customWidth="1"/>
    <col min="8195" max="8195" width="11.50390625" style="0" customWidth="1"/>
    <col min="8196" max="8196" width="15.875" style="0" customWidth="1"/>
    <col min="8197" max="8197" width="11.37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625" style="0" customWidth="1"/>
    <col min="8449" max="8449" width="5.875" style="0" customWidth="1"/>
    <col min="8450" max="8450" width="6.125" style="0" customWidth="1"/>
    <col min="8451" max="8451" width="11.50390625" style="0" customWidth="1"/>
    <col min="8452" max="8452" width="15.875" style="0" customWidth="1"/>
    <col min="8453" max="8453" width="11.37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625" style="0" customWidth="1"/>
    <col min="8705" max="8705" width="5.875" style="0" customWidth="1"/>
    <col min="8706" max="8706" width="6.125" style="0" customWidth="1"/>
    <col min="8707" max="8707" width="11.50390625" style="0" customWidth="1"/>
    <col min="8708" max="8708" width="15.875" style="0" customWidth="1"/>
    <col min="8709" max="8709" width="11.37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625" style="0" customWidth="1"/>
    <col min="8961" max="8961" width="5.875" style="0" customWidth="1"/>
    <col min="8962" max="8962" width="6.125" style="0" customWidth="1"/>
    <col min="8963" max="8963" width="11.50390625" style="0" customWidth="1"/>
    <col min="8964" max="8964" width="15.875" style="0" customWidth="1"/>
    <col min="8965" max="8965" width="11.37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625" style="0" customWidth="1"/>
    <col min="9217" max="9217" width="5.875" style="0" customWidth="1"/>
    <col min="9218" max="9218" width="6.125" style="0" customWidth="1"/>
    <col min="9219" max="9219" width="11.50390625" style="0" customWidth="1"/>
    <col min="9220" max="9220" width="15.875" style="0" customWidth="1"/>
    <col min="9221" max="9221" width="11.37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625" style="0" customWidth="1"/>
    <col min="9473" max="9473" width="5.875" style="0" customWidth="1"/>
    <col min="9474" max="9474" width="6.125" style="0" customWidth="1"/>
    <col min="9475" max="9475" width="11.50390625" style="0" customWidth="1"/>
    <col min="9476" max="9476" width="15.875" style="0" customWidth="1"/>
    <col min="9477" max="9477" width="11.37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625" style="0" customWidth="1"/>
    <col min="9729" max="9729" width="5.875" style="0" customWidth="1"/>
    <col min="9730" max="9730" width="6.125" style="0" customWidth="1"/>
    <col min="9731" max="9731" width="11.50390625" style="0" customWidth="1"/>
    <col min="9732" max="9732" width="15.875" style="0" customWidth="1"/>
    <col min="9733" max="9733" width="11.37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625" style="0" customWidth="1"/>
    <col min="9985" max="9985" width="5.875" style="0" customWidth="1"/>
    <col min="9986" max="9986" width="6.125" style="0" customWidth="1"/>
    <col min="9987" max="9987" width="11.50390625" style="0" customWidth="1"/>
    <col min="9988" max="9988" width="15.875" style="0" customWidth="1"/>
    <col min="9989" max="9989" width="11.37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625" style="0" customWidth="1"/>
    <col min="10241" max="10241" width="5.875" style="0" customWidth="1"/>
    <col min="10242" max="10242" width="6.125" style="0" customWidth="1"/>
    <col min="10243" max="10243" width="11.50390625" style="0" customWidth="1"/>
    <col min="10244" max="10244" width="15.875" style="0" customWidth="1"/>
    <col min="10245" max="10245" width="11.37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625" style="0" customWidth="1"/>
    <col min="10497" max="10497" width="5.875" style="0" customWidth="1"/>
    <col min="10498" max="10498" width="6.125" style="0" customWidth="1"/>
    <col min="10499" max="10499" width="11.50390625" style="0" customWidth="1"/>
    <col min="10500" max="10500" width="15.875" style="0" customWidth="1"/>
    <col min="10501" max="10501" width="11.37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625" style="0" customWidth="1"/>
    <col min="10753" max="10753" width="5.875" style="0" customWidth="1"/>
    <col min="10754" max="10754" width="6.125" style="0" customWidth="1"/>
    <col min="10755" max="10755" width="11.50390625" style="0" customWidth="1"/>
    <col min="10756" max="10756" width="15.875" style="0" customWidth="1"/>
    <col min="10757" max="10757" width="11.37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625" style="0" customWidth="1"/>
    <col min="11009" max="11009" width="5.875" style="0" customWidth="1"/>
    <col min="11010" max="11010" width="6.125" style="0" customWidth="1"/>
    <col min="11011" max="11011" width="11.50390625" style="0" customWidth="1"/>
    <col min="11012" max="11012" width="15.875" style="0" customWidth="1"/>
    <col min="11013" max="11013" width="11.37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625" style="0" customWidth="1"/>
    <col min="11265" max="11265" width="5.875" style="0" customWidth="1"/>
    <col min="11266" max="11266" width="6.125" style="0" customWidth="1"/>
    <col min="11267" max="11267" width="11.50390625" style="0" customWidth="1"/>
    <col min="11268" max="11268" width="15.875" style="0" customWidth="1"/>
    <col min="11269" max="11269" width="11.37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625" style="0" customWidth="1"/>
    <col min="11521" max="11521" width="5.875" style="0" customWidth="1"/>
    <col min="11522" max="11522" width="6.125" style="0" customWidth="1"/>
    <col min="11523" max="11523" width="11.50390625" style="0" customWidth="1"/>
    <col min="11524" max="11524" width="15.875" style="0" customWidth="1"/>
    <col min="11525" max="11525" width="11.37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625" style="0" customWidth="1"/>
    <col min="11777" max="11777" width="5.875" style="0" customWidth="1"/>
    <col min="11778" max="11778" width="6.125" style="0" customWidth="1"/>
    <col min="11779" max="11779" width="11.50390625" style="0" customWidth="1"/>
    <col min="11780" max="11780" width="15.875" style="0" customWidth="1"/>
    <col min="11781" max="11781" width="11.37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625" style="0" customWidth="1"/>
    <col min="12033" max="12033" width="5.875" style="0" customWidth="1"/>
    <col min="12034" max="12034" width="6.125" style="0" customWidth="1"/>
    <col min="12035" max="12035" width="11.50390625" style="0" customWidth="1"/>
    <col min="12036" max="12036" width="15.875" style="0" customWidth="1"/>
    <col min="12037" max="12037" width="11.37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625" style="0" customWidth="1"/>
    <col min="12289" max="12289" width="5.875" style="0" customWidth="1"/>
    <col min="12290" max="12290" width="6.125" style="0" customWidth="1"/>
    <col min="12291" max="12291" width="11.50390625" style="0" customWidth="1"/>
    <col min="12292" max="12292" width="15.875" style="0" customWidth="1"/>
    <col min="12293" max="12293" width="11.37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625" style="0" customWidth="1"/>
    <col min="12545" max="12545" width="5.875" style="0" customWidth="1"/>
    <col min="12546" max="12546" width="6.125" style="0" customWidth="1"/>
    <col min="12547" max="12547" width="11.50390625" style="0" customWidth="1"/>
    <col min="12548" max="12548" width="15.875" style="0" customWidth="1"/>
    <col min="12549" max="12549" width="11.37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625" style="0" customWidth="1"/>
    <col min="12801" max="12801" width="5.875" style="0" customWidth="1"/>
    <col min="12802" max="12802" width="6.125" style="0" customWidth="1"/>
    <col min="12803" max="12803" width="11.50390625" style="0" customWidth="1"/>
    <col min="12804" max="12804" width="15.875" style="0" customWidth="1"/>
    <col min="12805" max="12805" width="11.37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625" style="0" customWidth="1"/>
    <col min="13057" max="13057" width="5.875" style="0" customWidth="1"/>
    <col min="13058" max="13058" width="6.125" style="0" customWidth="1"/>
    <col min="13059" max="13059" width="11.50390625" style="0" customWidth="1"/>
    <col min="13060" max="13060" width="15.875" style="0" customWidth="1"/>
    <col min="13061" max="13061" width="11.37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625" style="0" customWidth="1"/>
    <col min="13313" max="13313" width="5.875" style="0" customWidth="1"/>
    <col min="13314" max="13314" width="6.125" style="0" customWidth="1"/>
    <col min="13315" max="13315" width="11.50390625" style="0" customWidth="1"/>
    <col min="13316" max="13316" width="15.875" style="0" customWidth="1"/>
    <col min="13317" max="13317" width="11.37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625" style="0" customWidth="1"/>
    <col min="13569" max="13569" width="5.875" style="0" customWidth="1"/>
    <col min="13570" max="13570" width="6.125" style="0" customWidth="1"/>
    <col min="13571" max="13571" width="11.50390625" style="0" customWidth="1"/>
    <col min="13572" max="13572" width="15.875" style="0" customWidth="1"/>
    <col min="13573" max="13573" width="11.37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625" style="0" customWidth="1"/>
    <col min="13825" max="13825" width="5.875" style="0" customWidth="1"/>
    <col min="13826" max="13826" width="6.125" style="0" customWidth="1"/>
    <col min="13827" max="13827" width="11.50390625" style="0" customWidth="1"/>
    <col min="13828" max="13828" width="15.875" style="0" customWidth="1"/>
    <col min="13829" max="13829" width="11.37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625" style="0" customWidth="1"/>
    <col min="14081" max="14081" width="5.875" style="0" customWidth="1"/>
    <col min="14082" max="14082" width="6.125" style="0" customWidth="1"/>
    <col min="14083" max="14083" width="11.50390625" style="0" customWidth="1"/>
    <col min="14084" max="14084" width="15.875" style="0" customWidth="1"/>
    <col min="14085" max="14085" width="11.37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625" style="0" customWidth="1"/>
    <col min="14337" max="14337" width="5.875" style="0" customWidth="1"/>
    <col min="14338" max="14338" width="6.125" style="0" customWidth="1"/>
    <col min="14339" max="14339" width="11.50390625" style="0" customWidth="1"/>
    <col min="14340" max="14340" width="15.875" style="0" customWidth="1"/>
    <col min="14341" max="14341" width="11.37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625" style="0" customWidth="1"/>
    <col min="14593" max="14593" width="5.875" style="0" customWidth="1"/>
    <col min="14594" max="14594" width="6.125" style="0" customWidth="1"/>
    <col min="14595" max="14595" width="11.50390625" style="0" customWidth="1"/>
    <col min="14596" max="14596" width="15.875" style="0" customWidth="1"/>
    <col min="14597" max="14597" width="11.37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625" style="0" customWidth="1"/>
    <col min="14849" max="14849" width="5.875" style="0" customWidth="1"/>
    <col min="14850" max="14850" width="6.125" style="0" customWidth="1"/>
    <col min="14851" max="14851" width="11.50390625" style="0" customWidth="1"/>
    <col min="14852" max="14852" width="15.875" style="0" customWidth="1"/>
    <col min="14853" max="14853" width="11.37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625" style="0" customWidth="1"/>
    <col min="15105" max="15105" width="5.875" style="0" customWidth="1"/>
    <col min="15106" max="15106" width="6.125" style="0" customWidth="1"/>
    <col min="15107" max="15107" width="11.50390625" style="0" customWidth="1"/>
    <col min="15108" max="15108" width="15.875" style="0" customWidth="1"/>
    <col min="15109" max="15109" width="11.37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625" style="0" customWidth="1"/>
    <col min="15361" max="15361" width="5.875" style="0" customWidth="1"/>
    <col min="15362" max="15362" width="6.125" style="0" customWidth="1"/>
    <col min="15363" max="15363" width="11.50390625" style="0" customWidth="1"/>
    <col min="15364" max="15364" width="15.875" style="0" customWidth="1"/>
    <col min="15365" max="15365" width="11.37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625" style="0" customWidth="1"/>
    <col min="15617" max="15617" width="5.875" style="0" customWidth="1"/>
    <col min="15618" max="15618" width="6.125" style="0" customWidth="1"/>
    <col min="15619" max="15619" width="11.50390625" style="0" customWidth="1"/>
    <col min="15620" max="15620" width="15.875" style="0" customWidth="1"/>
    <col min="15621" max="15621" width="11.37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625" style="0" customWidth="1"/>
    <col min="15873" max="15873" width="5.875" style="0" customWidth="1"/>
    <col min="15874" max="15874" width="6.125" style="0" customWidth="1"/>
    <col min="15875" max="15875" width="11.50390625" style="0" customWidth="1"/>
    <col min="15876" max="15876" width="15.875" style="0" customWidth="1"/>
    <col min="15877" max="15877" width="11.37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625" style="0" customWidth="1"/>
    <col min="16129" max="16129" width="5.875" style="0" customWidth="1"/>
    <col min="16130" max="16130" width="6.125" style="0" customWidth="1"/>
    <col min="16131" max="16131" width="11.50390625" style="0" customWidth="1"/>
    <col min="16132" max="16132" width="15.875" style="0" customWidth="1"/>
    <col min="16133" max="16133" width="11.37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625" style="0" customWidth="1"/>
  </cols>
  <sheetData>
    <row r="1" spans="1:9" ht="13.8" thickTop="1">
      <c r="A1" s="108" t="s">
        <v>48</v>
      </c>
      <c r="B1" s="109"/>
      <c r="C1" s="110" t="str">
        <f>CONCATENATE(cislostavby," ",nazevstavby)</f>
        <v>Chci11-201 Lesní správa města Krnov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8" thickBot="1">
      <c r="A2" s="116" t="s">
        <v>50</v>
      </c>
      <c r="B2" s="117"/>
      <c r="C2" s="118" t="str">
        <f>CONCATENATE(cisloobjektu," ",nazevobjektu)</f>
        <v>1 Stavební úpravy střešní konstrukce</v>
      </c>
      <c r="D2" s="119"/>
      <c r="E2" s="120"/>
      <c r="F2" s="119"/>
      <c r="G2" s="121" t="s">
        <v>79</v>
      </c>
      <c r="H2" s="122"/>
      <c r="I2" s="123"/>
    </row>
    <row r="3" spans="1:9" ht="13.8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8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8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3</v>
      </c>
      <c r="B7" s="133" t="str">
        <f>Položky!C7</f>
        <v>Svislé a kompletní konstrukce</v>
      </c>
      <c r="C7" s="69"/>
      <c r="D7" s="134"/>
      <c r="E7" s="228">
        <f>Položky!BA12</f>
        <v>0</v>
      </c>
      <c r="F7" s="229">
        <f>Položky!BB12</f>
        <v>0</v>
      </c>
      <c r="G7" s="229">
        <f>Položky!BC12</f>
        <v>0</v>
      </c>
      <c r="H7" s="229">
        <f>Položky!BD12</f>
        <v>0</v>
      </c>
      <c r="I7" s="230">
        <f>Položky!BE12</f>
        <v>0</v>
      </c>
    </row>
    <row r="8" spans="1:9" s="37" customFormat="1" ht="12.75">
      <c r="A8" s="227" t="str">
        <f>Položky!B13</f>
        <v>9</v>
      </c>
      <c r="B8" s="133" t="str">
        <f>Položky!C13</f>
        <v>Ostatní konstrukce, bourání</v>
      </c>
      <c r="C8" s="69"/>
      <c r="D8" s="134"/>
      <c r="E8" s="228">
        <f>Položky!BA40</f>
        <v>0</v>
      </c>
      <c r="F8" s="229">
        <f>Položky!BB40</f>
        <v>0</v>
      </c>
      <c r="G8" s="229">
        <f>Položky!BC40</f>
        <v>0</v>
      </c>
      <c r="H8" s="229">
        <f>Položky!BD40</f>
        <v>0</v>
      </c>
      <c r="I8" s="230">
        <f>Položky!BE40</f>
        <v>0</v>
      </c>
    </row>
    <row r="9" spans="1:9" s="37" customFormat="1" ht="12.75">
      <c r="A9" s="227" t="str">
        <f>Položky!B41</f>
        <v>94</v>
      </c>
      <c r="B9" s="133" t="str">
        <f>Položky!C41</f>
        <v>Lešení a stavební výtahy</v>
      </c>
      <c r="C9" s="69"/>
      <c r="D9" s="134"/>
      <c r="E9" s="228">
        <f>Položky!BA49</f>
        <v>0</v>
      </c>
      <c r="F9" s="229">
        <f>Položky!BB49</f>
        <v>0</v>
      </c>
      <c r="G9" s="229">
        <f>Položky!BC49</f>
        <v>0</v>
      </c>
      <c r="H9" s="229">
        <f>Položky!BD49</f>
        <v>0</v>
      </c>
      <c r="I9" s="230">
        <f>Položky!BE49</f>
        <v>0</v>
      </c>
    </row>
    <row r="10" spans="1:9" s="37" customFormat="1" ht="12.75">
      <c r="A10" s="227" t="str">
        <f>Položky!B50</f>
        <v>99</v>
      </c>
      <c r="B10" s="133" t="str">
        <f>Položky!C50</f>
        <v>Staveništní přesun hmot</v>
      </c>
      <c r="C10" s="69"/>
      <c r="D10" s="134"/>
      <c r="E10" s="228">
        <f>Položky!BA52</f>
        <v>0</v>
      </c>
      <c r="F10" s="229">
        <f>Položky!BB52</f>
        <v>0</v>
      </c>
      <c r="G10" s="229">
        <f>Položky!BC52</f>
        <v>0</v>
      </c>
      <c r="H10" s="229">
        <f>Položky!BD52</f>
        <v>0</v>
      </c>
      <c r="I10" s="230">
        <f>Položky!BE52</f>
        <v>0</v>
      </c>
    </row>
    <row r="11" spans="1:9" s="37" customFormat="1" ht="12.75">
      <c r="A11" s="227" t="str">
        <f>Položky!B53</f>
        <v>D96</v>
      </c>
      <c r="B11" s="133" t="str">
        <f>Položky!C53</f>
        <v>Přesuny suti a vybouraných hmot</v>
      </c>
      <c r="C11" s="69"/>
      <c r="D11" s="134"/>
      <c r="E11" s="228">
        <f>Položky!BA62</f>
        <v>0</v>
      </c>
      <c r="F11" s="229">
        <f>Položky!BB62</f>
        <v>0</v>
      </c>
      <c r="G11" s="229">
        <f>Položky!BC62</f>
        <v>0</v>
      </c>
      <c r="H11" s="229">
        <f>Položky!BD62</f>
        <v>0</v>
      </c>
      <c r="I11" s="230">
        <f>Položky!BE62</f>
        <v>0</v>
      </c>
    </row>
    <row r="12" spans="1:9" s="37" customFormat="1" ht="12.75">
      <c r="A12" s="227" t="str">
        <f>Položky!B63</f>
        <v>999</v>
      </c>
      <c r="B12" s="133" t="str">
        <f>Položky!C63</f>
        <v>Poplatky za skládky</v>
      </c>
      <c r="C12" s="69"/>
      <c r="D12" s="134"/>
      <c r="E12" s="228">
        <f>Položky!BA79</f>
        <v>0</v>
      </c>
      <c r="F12" s="229">
        <f>Položky!BB79</f>
        <v>0</v>
      </c>
      <c r="G12" s="229">
        <f>Položky!BC79</f>
        <v>0</v>
      </c>
      <c r="H12" s="229">
        <f>Položky!BD79</f>
        <v>0</v>
      </c>
      <c r="I12" s="230">
        <f>Položky!BE79</f>
        <v>0</v>
      </c>
    </row>
    <row r="13" spans="1:9" s="37" customFormat="1" ht="12.75">
      <c r="A13" s="227" t="str">
        <f>Položky!B80</f>
        <v>713</v>
      </c>
      <c r="B13" s="133" t="str">
        <f>Položky!C80</f>
        <v>Izolace tepelné</v>
      </c>
      <c r="C13" s="69"/>
      <c r="D13" s="134"/>
      <c r="E13" s="228">
        <f>Položky!BA94</f>
        <v>0</v>
      </c>
      <c r="F13" s="229">
        <f>Položky!BB94</f>
        <v>0</v>
      </c>
      <c r="G13" s="229">
        <f>Položky!BC94</f>
        <v>0</v>
      </c>
      <c r="H13" s="229">
        <f>Položky!BD94</f>
        <v>0</v>
      </c>
      <c r="I13" s="230">
        <f>Položky!BE94</f>
        <v>0</v>
      </c>
    </row>
    <row r="14" spans="1:9" s="37" customFormat="1" ht="12.75">
      <c r="A14" s="227" t="str">
        <f>Položky!B95</f>
        <v>762</v>
      </c>
      <c r="B14" s="133" t="str">
        <f>Položky!C95</f>
        <v>Konstrukce tesařské</v>
      </c>
      <c r="C14" s="69"/>
      <c r="D14" s="134"/>
      <c r="E14" s="228">
        <f>Položky!BA114</f>
        <v>0</v>
      </c>
      <c r="F14" s="229">
        <f>Položky!BB114</f>
        <v>0</v>
      </c>
      <c r="G14" s="229">
        <f>Položky!BC114</f>
        <v>0</v>
      </c>
      <c r="H14" s="229">
        <f>Položky!BD114</f>
        <v>0</v>
      </c>
      <c r="I14" s="230">
        <f>Položky!BE114</f>
        <v>0</v>
      </c>
    </row>
    <row r="15" spans="1:9" s="37" customFormat="1" ht="12.75">
      <c r="A15" s="227" t="str">
        <f>Položky!B115</f>
        <v>764</v>
      </c>
      <c r="B15" s="133" t="str">
        <f>Položky!C115</f>
        <v>Konstrukce klempířské</v>
      </c>
      <c r="C15" s="69"/>
      <c r="D15" s="134"/>
      <c r="E15" s="228">
        <f>Položky!BA141</f>
        <v>0</v>
      </c>
      <c r="F15" s="229">
        <f>Položky!BB141</f>
        <v>0</v>
      </c>
      <c r="G15" s="229">
        <f>Položky!BC141</f>
        <v>0</v>
      </c>
      <c r="H15" s="229">
        <f>Položky!BD141</f>
        <v>0</v>
      </c>
      <c r="I15" s="230">
        <f>Položky!BE141</f>
        <v>0</v>
      </c>
    </row>
    <row r="16" spans="1:9" s="37" customFormat="1" ht="12.75">
      <c r="A16" s="227" t="str">
        <f>Položky!B142</f>
        <v>766</v>
      </c>
      <c r="B16" s="133" t="str">
        <f>Položky!C142</f>
        <v>Konstrukce truhlářské</v>
      </c>
      <c r="C16" s="69"/>
      <c r="D16" s="134"/>
      <c r="E16" s="228">
        <f>Položky!BA149</f>
        <v>0</v>
      </c>
      <c r="F16" s="229">
        <f>Položky!BB149</f>
        <v>0</v>
      </c>
      <c r="G16" s="229">
        <f>Položky!BC149</f>
        <v>0</v>
      </c>
      <c r="H16" s="229">
        <f>Položky!BD149</f>
        <v>0</v>
      </c>
      <c r="I16" s="230">
        <f>Položky!BE149</f>
        <v>0</v>
      </c>
    </row>
    <row r="17" spans="1:9" s="37" customFormat="1" ht="13.8" thickBot="1">
      <c r="A17" s="227" t="str">
        <f>Položky!B150</f>
        <v>784</v>
      </c>
      <c r="B17" s="133" t="str">
        <f>Položky!C150</f>
        <v>Malby</v>
      </c>
      <c r="C17" s="69"/>
      <c r="D17" s="134"/>
      <c r="E17" s="228">
        <f>Položky!BA154</f>
        <v>0</v>
      </c>
      <c r="F17" s="229">
        <f>Položky!BB154</f>
        <v>0</v>
      </c>
      <c r="G17" s="229">
        <f>Položky!BC154</f>
        <v>0</v>
      </c>
      <c r="H17" s="229">
        <f>Položky!BD154</f>
        <v>0</v>
      </c>
      <c r="I17" s="230">
        <f>Položky!BE154</f>
        <v>0</v>
      </c>
    </row>
    <row r="18" spans="1:256" ht="13.8" thickBot="1">
      <c r="A18" s="135"/>
      <c r="B18" s="136" t="s">
        <v>57</v>
      </c>
      <c r="C18" s="136"/>
      <c r="D18" s="137"/>
      <c r="E18" s="138">
        <f>SUM(E7:E17)</f>
        <v>0</v>
      </c>
      <c r="F18" s="139">
        <f>SUM(F7:F17)</f>
        <v>0</v>
      </c>
      <c r="G18" s="139">
        <f>SUM(G7:G17)</f>
        <v>0</v>
      </c>
      <c r="H18" s="139">
        <f>SUM(H7:H17)</f>
        <v>0</v>
      </c>
      <c r="I18" s="140">
        <f>SUM(I7:I17)</f>
        <v>0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57" ht="17.4">
      <c r="A20" s="125" t="s">
        <v>58</v>
      </c>
      <c r="B20" s="125"/>
      <c r="C20" s="125"/>
      <c r="D20" s="125"/>
      <c r="E20" s="125"/>
      <c r="F20" s="125"/>
      <c r="G20" s="142"/>
      <c r="H20" s="125"/>
      <c r="I20" s="125"/>
      <c r="BA20" s="43"/>
      <c r="BB20" s="43"/>
      <c r="BC20" s="43"/>
      <c r="BD20" s="43"/>
      <c r="BE20" s="43"/>
    </row>
    <row r="21" spans="1:9" ht="13.8" thickBot="1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76" t="s">
        <v>59</v>
      </c>
      <c r="B22" s="77"/>
      <c r="C22" s="77"/>
      <c r="D22" s="143"/>
      <c r="E22" s="144" t="s">
        <v>60</v>
      </c>
      <c r="F22" s="145" t="s">
        <v>61</v>
      </c>
      <c r="G22" s="146" t="s">
        <v>62</v>
      </c>
      <c r="H22" s="147"/>
      <c r="I22" s="148" t="s">
        <v>60</v>
      </c>
    </row>
    <row r="23" spans="1:53" ht="12.75">
      <c r="A23" s="67" t="s">
        <v>273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274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275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276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3" ht="12.75">
      <c r="A27" s="67" t="s">
        <v>277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278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1</v>
      </c>
    </row>
    <row r="29" spans="1:53" ht="12.75">
      <c r="A29" s="67" t="s">
        <v>279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53" ht="12.75">
      <c r="A30" s="67" t="s">
        <v>280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2</v>
      </c>
    </row>
    <row r="31" spans="1:9" ht="13.8" thickBot="1">
      <c r="A31" s="155"/>
      <c r="B31" s="156" t="s">
        <v>63</v>
      </c>
      <c r="C31" s="157"/>
      <c r="D31" s="158"/>
      <c r="E31" s="159"/>
      <c r="F31" s="160"/>
      <c r="G31" s="160"/>
      <c r="H31" s="161">
        <f>SUM(I23:I30)</f>
        <v>0</v>
      </c>
      <c r="I31" s="162"/>
    </row>
    <row r="33" spans="2:9" ht="12.75">
      <c r="B33" s="141"/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1D083-7BE1-4CC1-A811-2B03004F9F5B}">
  <dimension ref="A1:CZ227"/>
  <sheetViews>
    <sheetView showGridLines="0" showZeros="0" workbookViewId="0" topLeftCell="A1">
      <selection activeCell="A154" sqref="A154:XFD156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256" width="9.125" style="167" customWidth="1"/>
    <col min="257" max="257" width="4.50390625" style="167" customWidth="1"/>
    <col min="258" max="258" width="11.50390625" style="167" customWidth="1"/>
    <col min="259" max="259" width="40.50390625" style="167" customWidth="1"/>
    <col min="260" max="260" width="5.50390625" style="167" customWidth="1"/>
    <col min="261" max="261" width="8.50390625" style="167" customWidth="1"/>
    <col min="262" max="262" width="9.875" style="167" customWidth="1"/>
    <col min="263" max="263" width="13.875" style="167" customWidth="1"/>
    <col min="264" max="267" width="9.125" style="167" customWidth="1"/>
    <col min="268" max="268" width="75.25390625" style="167" customWidth="1"/>
    <col min="269" max="269" width="45.25390625" style="167" customWidth="1"/>
    <col min="270" max="512" width="9.125" style="167" customWidth="1"/>
    <col min="513" max="513" width="4.50390625" style="167" customWidth="1"/>
    <col min="514" max="514" width="11.50390625" style="167" customWidth="1"/>
    <col min="515" max="515" width="40.50390625" style="167" customWidth="1"/>
    <col min="516" max="516" width="5.50390625" style="167" customWidth="1"/>
    <col min="517" max="517" width="8.50390625" style="167" customWidth="1"/>
    <col min="518" max="518" width="9.875" style="167" customWidth="1"/>
    <col min="519" max="519" width="13.875" style="167" customWidth="1"/>
    <col min="520" max="523" width="9.125" style="167" customWidth="1"/>
    <col min="524" max="524" width="75.25390625" style="167" customWidth="1"/>
    <col min="525" max="525" width="45.25390625" style="167" customWidth="1"/>
    <col min="526" max="768" width="9.125" style="167" customWidth="1"/>
    <col min="769" max="769" width="4.50390625" style="167" customWidth="1"/>
    <col min="770" max="770" width="11.50390625" style="167" customWidth="1"/>
    <col min="771" max="771" width="40.50390625" style="167" customWidth="1"/>
    <col min="772" max="772" width="5.50390625" style="167" customWidth="1"/>
    <col min="773" max="773" width="8.50390625" style="167" customWidth="1"/>
    <col min="774" max="774" width="9.875" style="167" customWidth="1"/>
    <col min="775" max="775" width="13.875" style="167" customWidth="1"/>
    <col min="776" max="779" width="9.125" style="167" customWidth="1"/>
    <col min="780" max="780" width="75.25390625" style="167" customWidth="1"/>
    <col min="781" max="781" width="45.25390625" style="167" customWidth="1"/>
    <col min="782" max="1024" width="9.125" style="167" customWidth="1"/>
    <col min="1025" max="1025" width="4.50390625" style="167" customWidth="1"/>
    <col min="1026" max="1026" width="11.50390625" style="167" customWidth="1"/>
    <col min="1027" max="1027" width="40.50390625" style="167" customWidth="1"/>
    <col min="1028" max="1028" width="5.50390625" style="167" customWidth="1"/>
    <col min="1029" max="1029" width="8.50390625" style="167" customWidth="1"/>
    <col min="1030" max="1030" width="9.875" style="167" customWidth="1"/>
    <col min="1031" max="1031" width="13.875" style="167" customWidth="1"/>
    <col min="1032" max="1035" width="9.125" style="167" customWidth="1"/>
    <col min="1036" max="1036" width="75.25390625" style="167" customWidth="1"/>
    <col min="1037" max="1037" width="45.25390625" style="167" customWidth="1"/>
    <col min="1038" max="1280" width="9.125" style="167" customWidth="1"/>
    <col min="1281" max="1281" width="4.50390625" style="167" customWidth="1"/>
    <col min="1282" max="1282" width="11.50390625" style="167" customWidth="1"/>
    <col min="1283" max="1283" width="40.50390625" style="167" customWidth="1"/>
    <col min="1284" max="1284" width="5.50390625" style="167" customWidth="1"/>
    <col min="1285" max="1285" width="8.50390625" style="167" customWidth="1"/>
    <col min="1286" max="1286" width="9.875" style="167" customWidth="1"/>
    <col min="1287" max="1287" width="13.875" style="167" customWidth="1"/>
    <col min="1288" max="1291" width="9.125" style="167" customWidth="1"/>
    <col min="1292" max="1292" width="75.25390625" style="167" customWidth="1"/>
    <col min="1293" max="1293" width="45.25390625" style="167" customWidth="1"/>
    <col min="1294" max="1536" width="9.125" style="167" customWidth="1"/>
    <col min="1537" max="1537" width="4.50390625" style="167" customWidth="1"/>
    <col min="1538" max="1538" width="11.50390625" style="167" customWidth="1"/>
    <col min="1539" max="1539" width="40.50390625" style="167" customWidth="1"/>
    <col min="1540" max="1540" width="5.50390625" style="167" customWidth="1"/>
    <col min="1541" max="1541" width="8.50390625" style="167" customWidth="1"/>
    <col min="1542" max="1542" width="9.875" style="167" customWidth="1"/>
    <col min="1543" max="1543" width="13.875" style="167" customWidth="1"/>
    <col min="1544" max="1547" width="9.125" style="167" customWidth="1"/>
    <col min="1548" max="1548" width="75.25390625" style="167" customWidth="1"/>
    <col min="1549" max="1549" width="45.25390625" style="167" customWidth="1"/>
    <col min="1550" max="1792" width="9.125" style="167" customWidth="1"/>
    <col min="1793" max="1793" width="4.50390625" style="167" customWidth="1"/>
    <col min="1794" max="1794" width="11.50390625" style="167" customWidth="1"/>
    <col min="1795" max="1795" width="40.50390625" style="167" customWidth="1"/>
    <col min="1796" max="1796" width="5.50390625" style="167" customWidth="1"/>
    <col min="1797" max="1797" width="8.50390625" style="167" customWidth="1"/>
    <col min="1798" max="1798" width="9.875" style="167" customWidth="1"/>
    <col min="1799" max="1799" width="13.875" style="167" customWidth="1"/>
    <col min="1800" max="1803" width="9.125" style="167" customWidth="1"/>
    <col min="1804" max="1804" width="75.25390625" style="167" customWidth="1"/>
    <col min="1805" max="1805" width="45.25390625" style="167" customWidth="1"/>
    <col min="1806" max="2048" width="9.125" style="167" customWidth="1"/>
    <col min="2049" max="2049" width="4.50390625" style="167" customWidth="1"/>
    <col min="2050" max="2050" width="11.50390625" style="167" customWidth="1"/>
    <col min="2051" max="2051" width="40.50390625" style="167" customWidth="1"/>
    <col min="2052" max="2052" width="5.50390625" style="167" customWidth="1"/>
    <col min="2053" max="2053" width="8.50390625" style="167" customWidth="1"/>
    <col min="2054" max="2054" width="9.875" style="167" customWidth="1"/>
    <col min="2055" max="2055" width="13.875" style="167" customWidth="1"/>
    <col min="2056" max="2059" width="9.125" style="167" customWidth="1"/>
    <col min="2060" max="2060" width="75.25390625" style="167" customWidth="1"/>
    <col min="2061" max="2061" width="45.25390625" style="167" customWidth="1"/>
    <col min="2062" max="2304" width="9.125" style="167" customWidth="1"/>
    <col min="2305" max="2305" width="4.50390625" style="167" customWidth="1"/>
    <col min="2306" max="2306" width="11.50390625" style="167" customWidth="1"/>
    <col min="2307" max="2307" width="40.50390625" style="167" customWidth="1"/>
    <col min="2308" max="2308" width="5.50390625" style="167" customWidth="1"/>
    <col min="2309" max="2309" width="8.50390625" style="167" customWidth="1"/>
    <col min="2310" max="2310" width="9.875" style="167" customWidth="1"/>
    <col min="2311" max="2311" width="13.875" style="167" customWidth="1"/>
    <col min="2312" max="2315" width="9.125" style="167" customWidth="1"/>
    <col min="2316" max="2316" width="75.25390625" style="167" customWidth="1"/>
    <col min="2317" max="2317" width="45.25390625" style="167" customWidth="1"/>
    <col min="2318" max="2560" width="9.125" style="167" customWidth="1"/>
    <col min="2561" max="2561" width="4.50390625" style="167" customWidth="1"/>
    <col min="2562" max="2562" width="11.50390625" style="167" customWidth="1"/>
    <col min="2563" max="2563" width="40.50390625" style="167" customWidth="1"/>
    <col min="2564" max="2564" width="5.50390625" style="167" customWidth="1"/>
    <col min="2565" max="2565" width="8.50390625" style="167" customWidth="1"/>
    <col min="2566" max="2566" width="9.875" style="167" customWidth="1"/>
    <col min="2567" max="2567" width="13.875" style="167" customWidth="1"/>
    <col min="2568" max="2571" width="9.125" style="167" customWidth="1"/>
    <col min="2572" max="2572" width="75.25390625" style="167" customWidth="1"/>
    <col min="2573" max="2573" width="45.25390625" style="167" customWidth="1"/>
    <col min="2574" max="2816" width="9.125" style="167" customWidth="1"/>
    <col min="2817" max="2817" width="4.50390625" style="167" customWidth="1"/>
    <col min="2818" max="2818" width="11.50390625" style="167" customWidth="1"/>
    <col min="2819" max="2819" width="40.50390625" style="167" customWidth="1"/>
    <col min="2820" max="2820" width="5.50390625" style="167" customWidth="1"/>
    <col min="2821" max="2821" width="8.50390625" style="167" customWidth="1"/>
    <col min="2822" max="2822" width="9.875" style="167" customWidth="1"/>
    <col min="2823" max="2823" width="13.875" style="167" customWidth="1"/>
    <col min="2824" max="2827" width="9.125" style="167" customWidth="1"/>
    <col min="2828" max="2828" width="75.25390625" style="167" customWidth="1"/>
    <col min="2829" max="2829" width="45.25390625" style="167" customWidth="1"/>
    <col min="2830" max="3072" width="9.125" style="167" customWidth="1"/>
    <col min="3073" max="3073" width="4.50390625" style="167" customWidth="1"/>
    <col min="3074" max="3074" width="11.50390625" style="167" customWidth="1"/>
    <col min="3075" max="3075" width="40.50390625" style="167" customWidth="1"/>
    <col min="3076" max="3076" width="5.50390625" style="167" customWidth="1"/>
    <col min="3077" max="3077" width="8.50390625" style="167" customWidth="1"/>
    <col min="3078" max="3078" width="9.875" style="167" customWidth="1"/>
    <col min="3079" max="3079" width="13.875" style="167" customWidth="1"/>
    <col min="3080" max="3083" width="9.125" style="167" customWidth="1"/>
    <col min="3084" max="3084" width="75.25390625" style="167" customWidth="1"/>
    <col min="3085" max="3085" width="45.25390625" style="167" customWidth="1"/>
    <col min="3086" max="3328" width="9.125" style="167" customWidth="1"/>
    <col min="3329" max="3329" width="4.50390625" style="167" customWidth="1"/>
    <col min="3330" max="3330" width="11.50390625" style="167" customWidth="1"/>
    <col min="3331" max="3331" width="40.50390625" style="167" customWidth="1"/>
    <col min="3332" max="3332" width="5.50390625" style="167" customWidth="1"/>
    <col min="3333" max="3333" width="8.50390625" style="167" customWidth="1"/>
    <col min="3334" max="3334" width="9.875" style="167" customWidth="1"/>
    <col min="3335" max="3335" width="13.875" style="167" customWidth="1"/>
    <col min="3336" max="3339" width="9.125" style="167" customWidth="1"/>
    <col min="3340" max="3340" width="75.25390625" style="167" customWidth="1"/>
    <col min="3341" max="3341" width="45.25390625" style="167" customWidth="1"/>
    <col min="3342" max="3584" width="9.125" style="167" customWidth="1"/>
    <col min="3585" max="3585" width="4.50390625" style="167" customWidth="1"/>
    <col min="3586" max="3586" width="11.50390625" style="167" customWidth="1"/>
    <col min="3587" max="3587" width="40.50390625" style="167" customWidth="1"/>
    <col min="3588" max="3588" width="5.50390625" style="167" customWidth="1"/>
    <col min="3589" max="3589" width="8.50390625" style="167" customWidth="1"/>
    <col min="3590" max="3590" width="9.875" style="167" customWidth="1"/>
    <col min="3591" max="3591" width="13.875" style="167" customWidth="1"/>
    <col min="3592" max="3595" width="9.125" style="167" customWidth="1"/>
    <col min="3596" max="3596" width="75.25390625" style="167" customWidth="1"/>
    <col min="3597" max="3597" width="45.25390625" style="167" customWidth="1"/>
    <col min="3598" max="3840" width="9.125" style="167" customWidth="1"/>
    <col min="3841" max="3841" width="4.50390625" style="167" customWidth="1"/>
    <col min="3842" max="3842" width="11.50390625" style="167" customWidth="1"/>
    <col min="3843" max="3843" width="40.50390625" style="167" customWidth="1"/>
    <col min="3844" max="3844" width="5.50390625" style="167" customWidth="1"/>
    <col min="3845" max="3845" width="8.50390625" style="167" customWidth="1"/>
    <col min="3846" max="3846" width="9.875" style="167" customWidth="1"/>
    <col min="3847" max="3847" width="13.875" style="167" customWidth="1"/>
    <col min="3848" max="3851" width="9.125" style="167" customWidth="1"/>
    <col min="3852" max="3852" width="75.25390625" style="167" customWidth="1"/>
    <col min="3853" max="3853" width="45.25390625" style="167" customWidth="1"/>
    <col min="3854" max="4096" width="9.125" style="167" customWidth="1"/>
    <col min="4097" max="4097" width="4.50390625" style="167" customWidth="1"/>
    <col min="4098" max="4098" width="11.50390625" style="167" customWidth="1"/>
    <col min="4099" max="4099" width="40.50390625" style="167" customWidth="1"/>
    <col min="4100" max="4100" width="5.50390625" style="167" customWidth="1"/>
    <col min="4101" max="4101" width="8.50390625" style="167" customWidth="1"/>
    <col min="4102" max="4102" width="9.875" style="167" customWidth="1"/>
    <col min="4103" max="4103" width="13.875" style="167" customWidth="1"/>
    <col min="4104" max="4107" width="9.125" style="167" customWidth="1"/>
    <col min="4108" max="4108" width="75.25390625" style="167" customWidth="1"/>
    <col min="4109" max="4109" width="45.25390625" style="167" customWidth="1"/>
    <col min="4110" max="4352" width="9.125" style="167" customWidth="1"/>
    <col min="4353" max="4353" width="4.50390625" style="167" customWidth="1"/>
    <col min="4354" max="4354" width="11.50390625" style="167" customWidth="1"/>
    <col min="4355" max="4355" width="40.50390625" style="167" customWidth="1"/>
    <col min="4356" max="4356" width="5.50390625" style="167" customWidth="1"/>
    <col min="4357" max="4357" width="8.50390625" style="167" customWidth="1"/>
    <col min="4358" max="4358" width="9.875" style="167" customWidth="1"/>
    <col min="4359" max="4359" width="13.875" style="167" customWidth="1"/>
    <col min="4360" max="4363" width="9.125" style="167" customWidth="1"/>
    <col min="4364" max="4364" width="75.25390625" style="167" customWidth="1"/>
    <col min="4365" max="4365" width="45.25390625" style="167" customWidth="1"/>
    <col min="4366" max="4608" width="9.125" style="167" customWidth="1"/>
    <col min="4609" max="4609" width="4.50390625" style="167" customWidth="1"/>
    <col min="4610" max="4610" width="11.50390625" style="167" customWidth="1"/>
    <col min="4611" max="4611" width="40.50390625" style="167" customWidth="1"/>
    <col min="4612" max="4612" width="5.50390625" style="167" customWidth="1"/>
    <col min="4613" max="4613" width="8.50390625" style="167" customWidth="1"/>
    <col min="4614" max="4614" width="9.875" style="167" customWidth="1"/>
    <col min="4615" max="4615" width="13.875" style="167" customWidth="1"/>
    <col min="4616" max="4619" width="9.125" style="167" customWidth="1"/>
    <col min="4620" max="4620" width="75.25390625" style="167" customWidth="1"/>
    <col min="4621" max="4621" width="45.25390625" style="167" customWidth="1"/>
    <col min="4622" max="4864" width="9.125" style="167" customWidth="1"/>
    <col min="4865" max="4865" width="4.50390625" style="167" customWidth="1"/>
    <col min="4866" max="4866" width="11.50390625" style="167" customWidth="1"/>
    <col min="4867" max="4867" width="40.50390625" style="167" customWidth="1"/>
    <col min="4868" max="4868" width="5.50390625" style="167" customWidth="1"/>
    <col min="4869" max="4869" width="8.50390625" style="167" customWidth="1"/>
    <col min="4870" max="4870" width="9.875" style="167" customWidth="1"/>
    <col min="4871" max="4871" width="13.875" style="167" customWidth="1"/>
    <col min="4872" max="4875" width="9.125" style="167" customWidth="1"/>
    <col min="4876" max="4876" width="75.25390625" style="167" customWidth="1"/>
    <col min="4877" max="4877" width="45.25390625" style="167" customWidth="1"/>
    <col min="4878" max="5120" width="9.125" style="167" customWidth="1"/>
    <col min="5121" max="5121" width="4.50390625" style="167" customWidth="1"/>
    <col min="5122" max="5122" width="11.50390625" style="167" customWidth="1"/>
    <col min="5123" max="5123" width="40.50390625" style="167" customWidth="1"/>
    <col min="5124" max="5124" width="5.50390625" style="167" customWidth="1"/>
    <col min="5125" max="5125" width="8.50390625" style="167" customWidth="1"/>
    <col min="5126" max="5126" width="9.875" style="167" customWidth="1"/>
    <col min="5127" max="5127" width="13.875" style="167" customWidth="1"/>
    <col min="5128" max="5131" width="9.125" style="167" customWidth="1"/>
    <col min="5132" max="5132" width="75.25390625" style="167" customWidth="1"/>
    <col min="5133" max="5133" width="45.25390625" style="167" customWidth="1"/>
    <col min="5134" max="5376" width="9.125" style="167" customWidth="1"/>
    <col min="5377" max="5377" width="4.50390625" style="167" customWidth="1"/>
    <col min="5378" max="5378" width="11.50390625" style="167" customWidth="1"/>
    <col min="5379" max="5379" width="40.50390625" style="167" customWidth="1"/>
    <col min="5380" max="5380" width="5.50390625" style="167" customWidth="1"/>
    <col min="5381" max="5381" width="8.50390625" style="167" customWidth="1"/>
    <col min="5382" max="5382" width="9.875" style="167" customWidth="1"/>
    <col min="5383" max="5383" width="13.875" style="167" customWidth="1"/>
    <col min="5384" max="5387" width="9.125" style="167" customWidth="1"/>
    <col min="5388" max="5388" width="75.25390625" style="167" customWidth="1"/>
    <col min="5389" max="5389" width="45.25390625" style="167" customWidth="1"/>
    <col min="5390" max="5632" width="9.125" style="167" customWidth="1"/>
    <col min="5633" max="5633" width="4.50390625" style="167" customWidth="1"/>
    <col min="5634" max="5634" width="11.50390625" style="167" customWidth="1"/>
    <col min="5635" max="5635" width="40.50390625" style="167" customWidth="1"/>
    <col min="5636" max="5636" width="5.50390625" style="167" customWidth="1"/>
    <col min="5637" max="5637" width="8.50390625" style="167" customWidth="1"/>
    <col min="5638" max="5638" width="9.875" style="167" customWidth="1"/>
    <col min="5639" max="5639" width="13.875" style="167" customWidth="1"/>
    <col min="5640" max="5643" width="9.125" style="167" customWidth="1"/>
    <col min="5644" max="5644" width="75.25390625" style="167" customWidth="1"/>
    <col min="5645" max="5645" width="45.25390625" style="167" customWidth="1"/>
    <col min="5646" max="5888" width="9.125" style="167" customWidth="1"/>
    <col min="5889" max="5889" width="4.50390625" style="167" customWidth="1"/>
    <col min="5890" max="5890" width="11.50390625" style="167" customWidth="1"/>
    <col min="5891" max="5891" width="40.50390625" style="167" customWidth="1"/>
    <col min="5892" max="5892" width="5.50390625" style="167" customWidth="1"/>
    <col min="5893" max="5893" width="8.50390625" style="167" customWidth="1"/>
    <col min="5894" max="5894" width="9.875" style="167" customWidth="1"/>
    <col min="5895" max="5895" width="13.875" style="167" customWidth="1"/>
    <col min="5896" max="5899" width="9.125" style="167" customWidth="1"/>
    <col min="5900" max="5900" width="75.25390625" style="167" customWidth="1"/>
    <col min="5901" max="5901" width="45.25390625" style="167" customWidth="1"/>
    <col min="5902" max="6144" width="9.125" style="167" customWidth="1"/>
    <col min="6145" max="6145" width="4.50390625" style="167" customWidth="1"/>
    <col min="6146" max="6146" width="11.50390625" style="167" customWidth="1"/>
    <col min="6147" max="6147" width="40.50390625" style="167" customWidth="1"/>
    <col min="6148" max="6148" width="5.50390625" style="167" customWidth="1"/>
    <col min="6149" max="6149" width="8.50390625" style="167" customWidth="1"/>
    <col min="6150" max="6150" width="9.875" style="167" customWidth="1"/>
    <col min="6151" max="6151" width="13.875" style="167" customWidth="1"/>
    <col min="6152" max="6155" width="9.125" style="167" customWidth="1"/>
    <col min="6156" max="6156" width="75.25390625" style="167" customWidth="1"/>
    <col min="6157" max="6157" width="45.25390625" style="167" customWidth="1"/>
    <col min="6158" max="6400" width="9.125" style="167" customWidth="1"/>
    <col min="6401" max="6401" width="4.50390625" style="167" customWidth="1"/>
    <col min="6402" max="6402" width="11.50390625" style="167" customWidth="1"/>
    <col min="6403" max="6403" width="40.50390625" style="167" customWidth="1"/>
    <col min="6404" max="6404" width="5.50390625" style="167" customWidth="1"/>
    <col min="6405" max="6405" width="8.50390625" style="167" customWidth="1"/>
    <col min="6406" max="6406" width="9.875" style="167" customWidth="1"/>
    <col min="6407" max="6407" width="13.875" style="167" customWidth="1"/>
    <col min="6408" max="6411" width="9.125" style="167" customWidth="1"/>
    <col min="6412" max="6412" width="75.25390625" style="167" customWidth="1"/>
    <col min="6413" max="6413" width="45.25390625" style="167" customWidth="1"/>
    <col min="6414" max="6656" width="9.125" style="167" customWidth="1"/>
    <col min="6657" max="6657" width="4.50390625" style="167" customWidth="1"/>
    <col min="6658" max="6658" width="11.50390625" style="167" customWidth="1"/>
    <col min="6659" max="6659" width="40.50390625" style="167" customWidth="1"/>
    <col min="6660" max="6660" width="5.50390625" style="167" customWidth="1"/>
    <col min="6661" max="6661" width="8.50390625" style="167" customWidth="1"/>
    <col min="6662" max="6662" width="9.875" style="167" customWidth="1"/>
    <col min="6663" max="6663" width="13.875" style="167" customWidth="1"/>
    <col min="6664" max="6667" width="9.125" style="167" customWidth="1"/>
    <col min="6668" max="6668" width="75.25390625" style="167" customWidth="1"/>
    <col min="6669" max="6669" width="45.25390625" style="167" customWidth="1"/>
    <col min="6670" max="6912" width="9.125" style="167" customWidth="1"/>
    <col min="6913" max="6913" width="4.50390625" style="167" customWidth="1"/>
    <col min="6914" max="6914" width="11.50390625" style="167" customWidth="1"/>
    <col min="6915" max="6915" width="40.50390625" style="167" customWidth="1"/>
    <col min="6916" max="6916" width="5.50390625" style="167" customWidth="1"/>
    <col min="6917" max="6917" width="8.50390625" style="167" customWidth="1"/>
    <col min="6918" max="6918" width="9.875" style="167" customWidth="1"/>
    <col min="6919" max="6919" width="13.875" style="167" customWidth="1"/>
    <col min="6920" max="6923" width="9.125" style="167" customWidth="1"/>
    <col min="6924" max="6924" width="75.25390625" style="167" customWidth="1"/>
    <col min="6925" max="6925" width="45.25390625" style="167" customWidth="1"/>
    <col min="6926" max="7168" width="9.125" style="167" customWidth="1"/>
    <col min="7169" max="7169" width="4.50390625" style="167" customWidth="1"/>
    <col min="7170" max="7170" width="11.50390625" style="167" customWidth="1"/>
    <col min="7171" max="7171" width="40.50390625" style="167" customWidth="1"/>
    <col min="7172" max="7172" width="5.50390625" style="167" customWidth="1"/>
    <col min="7173" max="7173" width="8.50390625" style="167" customWidth="1"/>
    <col min="7174" max="7174" width="9.875" style="167" customWidth="1"/>
    <col min="7175" max="7175" width="13.875" style="167" customWidth="1"/>
    <col min="7176" max="7179" width="9.125" style="167" customWidth="1"/>
    <col min="7180" max="7180" width="75.25390625" style="167" customWidth="1"/>
    <col min="7181" max="7181" width="45.25390625" style="167" customWidth="1"/>
    <col min="7182" max="7424" width="9.125" style="167" customWidth="1"/>
    <col min="7425" max="7425" width="4.50390625" style="167" customWidth="1"/>
    <col min="7426" max="7426" width="11.50390625" style="167" customWidth="1"/>
    <col min="7427" max="7427" width="40.50390625" style="167" customWidth="1"/>
    <col min="7428" max="7428" width="5.50390625" style="167" customWidth="1"/>
    <col min="7429" max="7429" width="8.50390625" style="167" customWidth="1"/>
    <col min="7430" max="7430" width="9.875" style="167" customWidth="1"/>
    <col min="7431" max="7431" width="13.875" style="167" customWidth="1"/>
    <col min="7432" max="7435" width="9.125" style="167" customWidth="1"/>
    <col min="7436" max="7436" width="75.25390625" style="167" customWidth="1"/>
    <col min="7437" max="7437" width="45.25390625" style="167" customWidth="1"/>
    <col min="7438" max="7680" width="9.125" style="167" customWidth="1"/>
    <col min="7681" max="7681" width="4.50390625" style="167" customWidth="1"/>
    <col min="7682" max="7682" width="11.50390625" style="167" customWidth="1"/>
    <col min="7683" max="7683" width="40.50390625" style="167" customWidth="1"/>
    <col min="7684" max="7684" width="5.50390625" style="167" customWidth="1"/>
    <col min="7685" max="7685" width="8.50390625" style="167" customWidth="1"/>
    <col min="7686" max="7686" width="9.875" style="167" customWidth="1"/>
    <col min="7687" max="7687" width="13.875" style="167" customWidth="1"/>
    <col min="7688" max="7691" width="9.125" style="167" customWidth="1"/>
    <col min="7692" max="7692" width="75.25390625" style="167" customWidth="1"/>
    <col min="7693" max="7693" width="45.25390625" style="167" customWidth="1"/>
    <col min="7694" max="7936" width="9.125" style="167" customWidth="1"/>
    <col min="7937" max="7937" width="4.50390625" style="167" customWidth="1"/>
    <col min="7938" max="7938" width="11.50390625" style="167" customWidth="1"/>
    <col min="7939" max="7939" width="40.50390625" style="167" customWidth="1"/>
    <col min="7940" max="7940" width="5.50390625" style="167" customWidth="1"/>
    <col min="7941" max="7941" width="8.50390625" style="167" customWidth="1"/>
    <col min="7942" max="7942" width="9.875" style="167" customWidth="1"/>
    <col min="7943" max="7943" width="13.875" style="167" customWidth="1"/>
    <col min="7944" max="7947" width="9.125" style="167" customWidth="1"/>
    <col min="7948" max="7948" width="75.25390625" style="167" customWidth="1"/>
    <col min="7949" max="7949" width="45.25390625" style="167" customWidth="1"/>
    <col min="7950" max="8192" width="9.125" style="167" customWidth="1"/>
    <col min="8193" max="8193" width="4.50390625" style="167" customWidth="1"/>
    <col min="8194" max="8194" width="11.50390625" style="167" customWidth="1"/>
    <col min="8195" max="8195" width="40.50390625" style="167" customWidth="1"/>
    <col min="8196" max="8196" width="5.50390625" style="167" customWidth="1"/>
    <col min="8197" max="8197" width="8.50390625" style="167" customWidth="1"/>
    <col min="8198" max="8198" width="9.875" style="167" customWidth="1"/>
    <col min="8199" max="8199" width="13.875" style="167" customWidth="1"/>
    <col min="8200" max="8203" width="9.125" style="167" customWidth="1"/>
    <col min="8204" max="8204" width="75.25390625" style="167" customWidth="1"/>
    <col min="8205" max="8205" width="45.25390625" style="167" customWidth="1"/>
    <col min="8206" max="8448" width="9.125" style="167" customWidth="1"/>
    <col min="8449" max="8449" width="4.50390625" style="167" customWidth="1"/>
    <col min="8450" max="8450" width="11.50390625" style="167" customWidth="1"/>
    <col min="8451" max="8451" width="40.50390625" style="167" customWidth="1"/>
    <col min="8452" max="8452" width="5.50390625" style="167" customWidth="1"/>
    <col min="8453" max="8453" width="8.50390625" style="167" customWidth="1"/>
    <col min="8454" max="8454" width="9.875" style="167" customWidth="1"/>
    <col min="8455" max="8455" width="13.875" style="167" customWidth="1"/>
    <col min="8456" max="8459" width="9.125" style="167" customWidth="1"/>
    <col min="8460" max="8460" width="75.25390625" style="167" customWidth="1"/>
    <col min="8461" max="8461" width="45.25390625" style="167" customWidth="1"/>
    <col min="8462" max="8704" width="9.125" style="167" customWidth="1"/>
    <col min="8705" max="8705" width="4.50390625" style="167" customWidth="1"/>
    <col min="8706" max="8706" width="11.50390625" style="167" customWidth="1"/>
    <col min="8707" max="8707" width="40.50390625" style="167" customWidth="1"/>
    <col min="8708" max="8708" width="5.50390625" style="167" customWidth="1"/>
    <col min="8709" max="8709" width="8.50390625" style="167" customWidth="1"/>
    <col min="8710" max="8710" width="9.875" style="167" customWidth="1"/>
    <col min="8711" max="8711" width="13.875" style="167" customWidth="1"/>
    <col min="8712" max="8715" width="9.125" style="167" customWidth="1"/>
    <col min="8716" max="8716" width="75.25390625" style="167" customWidth="1"/>
    <col min="8717" max="8717" width="45.25390625" style="167" customWidth="1"/>
    <col min="8718" max="8960" width="9.125" style="167" customWidth="1"/>
    <col min="8961" max="8961" width="4.50390625" style="167" customWidth="1"/>
    <col min="8962" max="8962" width="11.50390625" style="167" customWidth="1"/>
    <col min="8963" max="8963" width="40.50390625" style="167" customWidth="1"/>
    <col min="8964" max="8964" width="5.50390625" style="167" customWidth="1"/>
    <col min="8965" max="8965" width="8.50390625" style="167" customWidth="1"/>
    <col min="8966" max="8966" width="9.875" style="167" customWidth="1"/>
    <col min="8967" max="8967" width="13.875" style="167" customWidth="1"/>
    <col min="8968" max="8971" width="9.125" style="167" customWidth="1"/>
    <col min="8972" max="8972" width="75.25390625" style="167" customWidth="1"/>
    <col min="8973" max="8973" width="45.25390625" style="167" customWidth="1"/>
    <col min="8974" max="9216" width="9.125" style="167" customWidth="1"/>
    <col min="9217" max="9217" width="4.50390625" style="167" customWidth="1"/>
    <col min="9218" max="9218" width="11.50390625" style="167" customWidth="1"/>
    <col min="9219" max="9219" width="40.50390625" style="167" customWidth="1"/>
    <col min="9220" max="9220" width="5.50390625" style="167" customWidth="1"/>
    <col min="9221" max="9221" width="8.50390625" style="167" customWidth="1"/>
    <col min="9222" max="9222" width="9.875" style="167" customWidth="1"/>
    <col min="9223" max="9223" width="13.875" style="167" customWidth="1"/>
    <col min="9224" max="9227" width="9.125" style="167" customWidth="1"/>
    <col min="9228" max="9228" width="75.25390625" style="167" customWidth="1"/>
    <col min="9229" max="9229" width="45.25390625" style="167" customWidth="1"/>
    <col min="9230" max="9472" width="9.125" style="167" customWidth="1"/>
    <col min="9473" max="9473" width="4.50390625" style="167" customWidth="1"/>
    <col min="9474" max="9474" width="11.50390625" style="167" customWidth="1"/>
    <col min="9475" max="9475" width="40.50390625" style="167" customWidth="1"/>
    <col min="9476" max="9476" width="5.50390625" style="167" customWidth="1"/>
    <col min="9477" max="9477" width="8.50390625" style="167" customWidth="1"/>
    <col min="9478" max="9478" width="9.875" style="167" customWidth="1"/>
    <col min="9479" max="9479" width="13.875" style="167" customWidth="1"/>
    <col min="9480" max="9483" width="9.125" style="167" customWidth="1"/>
    <col min="9484" max="9484" width="75.25390625" style="167" customWidth="1"/>
    <col min="9485" max="9485" width="45.25390625" style="167" customWidth="1"/>
    <col min="9486" max="9728" width="9.125" style="167" customWidth="1"/>
    <col min="9729" max="9729" width="4.50390625" style="167" customWidth="1"/>
    <col min="9730" max="9730" width="11.50390625" style="167" customWidth="1"/>
    <col min="9731" max="9731" width="40.50390625" style="167" customWidth="1"/>
    <col min="9732" max="9732" width="5.50390625" style="167" customWidth="1"/>
    <col min="9733" max="9733" width="8.50390625" style="167" customWidth="1"/>
    <col min="9734" max="9734" width="9.875" style="167" customWidth="1"/>
    <col min="9735" max="9735" width="13.875" style="167" customWidth="1"/>
    <col min="9736" max="9739" width="9.125" style="167" customWidth="1"/>
    <col min="9740" max="9740" width="75.25390625" style="167" customWidth="1"/>
    <col min="9741" max="9741" width="45.25390625" style="167" customWidth="1"/>
    <col min="9742" max="9984" width="9.125" style="167" customWidth="1"/>
    <col min="9985" max="9985" width="4.50390625" style="167" customWidth="1"/>
    <col min="9986" max="9986" width="11.50390625" style="167" customWidth="1"/>
    <col min="9987" max="9987" width="40.50390625" style="167" customWidth="1"/>
    <col min="9988" max="9988" width="5.50390625" style="167" customWidth="1"/>
    <col min="9989" max="9989" width="8.50390625" style="167" customWidth="1"/>
    <col min="9990" max="9990" width="9.875" style="167" customWidth="1"/>
    <col min="9991" max="9991" width="13.875" style="167" customWidth="1"/>
    <col min="9992" max="9995" width="9.125" style="167" customWidth="1"/>
    <col min="9996" max="9996" width="75.25390625" style="167" customWidth="1"/>
    <col min="9997" max="9997" width="45.25390625" style="167" customWidth="1"/>
    <col min="9998" max="10240" width="9.125" style="167" customWidth="1"/>
    <col min="10241" max="10241" width="4.50390625" style="167" customWidth="1"/>
    <col min="10242" max="10242" width="11.50390625" style="167" customWidth="1"/>
    <col min="10243" max="10243" width="40.50390625" style="167" customWidth="1"/>
    <col min="10244" max="10244" width="5.50390625" style="167" customWidth="1"/>
    <col min="10245" max="10245" width="8.50390625" style="167" customWidth="1"/>
    <col min="10246" max="10246" width="9.875" style="167" customWidth="1"/>
    <col min="10247" max="10247" width="13.875" style="167" customWidth="1"/>
    <col min="10248" max="10251" width="9.125" style="167" customWidth="1"/>
    <col min="10252" max="10252" width="75.25390625" style="167" customWidth="1"/>
    <col min="10253" max="10253" width="45.25390625" style="167" customWidth="1"/>
    <col min="10254" max="10496" width="9.125" style="167" customWidth="1"/>
    <col min="10497" max="10497" width="4.50390625" style="167" customWidth="1"/>
    <col min="10498" max="10498" width="11.50390625" style="167" customWidth="1"/>
    <col min="10499" max="10499" width="40.50390625" style="167" customWidth="1"/>
    <col min="10500" max="10500" width="5.50390625" style="167" customWidth="1"/>
    <col min="10501" max="10501" width="8.50390625" style="167" customWidth="1"/>
    <col min="10502" max="10502" width="9.875" style="167" customWidth="1"/>
    <col min="10503" max="10503" width="13.875" style="167" customWidth="1"/>
    <col min="10504" max="10507" width="9.125" style="167" customWidth="1"/>
    <col min="10508" max="10508" width="75.25390625" style="167" customWidth="1"/>
    <col min="10509" max="10509" width="45.25390625" style="167" customWidth="1"/>
    <col min="10510" max="10752" width="9.125" style="167" customWidth="1"/>
    <col min="10753" max="10753" width="4.50390625" style="167" customWidth="1"/>
    <col min="10754" max="10754" width="11.50390625" style="167" customWidth="1"/>
    <col min="10755" max="10755" width="40.50390625" style="167" customWidth="1"/>
    <col min="10756" max="10756" width="5.50390625" style="167" customWidth="1"/>
    <col min="10757" max="10757" width="8.50390625" style="167" customWidth="1"/>
    <col min="10758" max="10758" width="9.875" style="167" customWidth="1"/>
    <col min="10759" max="10759" width="13.875" style="167" customWidth="1"/>
    <col min="10760" max="10763" width="9.125" style="167" customWidth="1"/>
    <col min="10764" max="10764" width="75.25390625" style="167" customWidth="1"/>
    <col min="10765" max="10765" width="45.25390625" style="167" customWidth="1"/>
    <col min="10766" max="11008" width="9.125" style="167" customWidth="1"/>
    <col min="11009" max="11009" width="4.50390625" style="167" customWidth="1"/>
    <col min="11010" max="11010" width="11.50390625" style="167" customWidth="1"/>
    <col min="11011" max="11011" width="40.50390625" style="167" customWidth="1"/>
    <col min="11012" max="11012" width="5.50390625" style="167" customWidth="1"/>
    <col min="11013" max="11013" width="8.50390625" style="167" customWidth="1"/>
    <col min="11014" max="11014" width="9.875" style="167" customWidth="1"/>
    <col min="11015" max="11015" width="13.875" style="167" customWidth="1"/>
    <col min="11016" max="11019" width="9.125" style="167" customWidth="1"/>
    <col min="11020" max="11020" width="75.25390625" style="167" customWidth="1"/>
    <col min="11021" max="11021" width="45.25390625" style="167" customWidth="1"/>
    <col min="11022" max="11264" width="9.125" style="167" customWidth="1"/>
    <col min="11265" max="11265" width="4.50390625" style="167" customWidth="1"/>
    <col min="11266" max="11266" width="11.50390625" style="167" customWidth="1"/>
    <col min="11267" max="11267" width="40.50390625" style="167" customWidth="1"/>
    <col min="11268" max="11268" width="5.50390625" style="167" customWidth="1"/>
    <col min="11269" max="11269" width="8.50390625" style="167" customWidth="1"/>
    <col min="11270" max="11270" width="9.875" style="167" customWidth="1"/>
    <col min="11271" max="11271" width="13.875" style="167" customWidth="1"/>
    <col min="11272" max="11275" width="9.125" style="167" customWidth="1"/>
    <col min="11276" max="11276" width="75.25390625" style="167" customWidth="1"/>
    <col min="11277" max="11277" width="45.25390625" style="167" customWidth="1"/>
    <col min="11278" max="11520" width="9.125" style="167" customWidth="1"/>
    <col min="11521" max="11521" width="4.50390625" style="167" customWidth="1"/>
    <col min="11522" max="11522" width="11.50390625" style="167" customWidth="1"/>
    <col min="11523" max="11523" width="40.50390625" style="167" customWidth="1"/>
    <col min="11524" max="11524" width="5.50390625" style="167" customWidth="1"/>
    <col min="11525" max="11525" width="8.50390625" style="167" customWidth="1"/>
    <col min="11526" max="11526" width="9.875" style="167" customWidth="1"/>
    <col min="11527" max="11527" width="13.875" style="167" customWidth="1"/>
    <col min="11528" max="11531" width="9.125" style="167" customWidth="1"/>
    <col min="11532" max="11532" width="75.25390625" style="167" customWidth="1"/>
    <col min="11533" max="11533" width="45.25390625" style="167" customWidth="1"/>
    <col min="11534" max="11776" width="9.125" style="167" customWidth="1"/>
    <col min="11777" max="11777" width="4.50390625" style="167" customWidth="1"/>
    <col min="11778" max="11778" width="11.50390625" style="167" customWidth="1"/>
    <col min="11779" max="11779" width="40.50390625" style="167" customWidth="1"/>
    <col min="11780" max="11780" width="5.50390625" style="167" customWidth="1"/>
    <col min="11781" max="11781" width="8.50390625" style="167" customWidth="1"/>
    <col min="11782" max="11782" width="9.875" style="167" customWidth="1"/>
    <col min="11783" max="11783" width="13.875" style="167" customWidth="1"/>
    <col min="11784" max="11787" width="9.125" style="167" customWidth="1"/>
    <col min="11788" max="11788" width="75.25390625" style="167" customWidth="1"/>
    <col min="11789" max="11789" width="45.25390625" style="167" customWidth="1"/>
    <col min="11790" max="12032" width="9.125" style="167" customWidth="1"/>
    <col min="12033" max="12033" width="4.50390625" style="167" customWidth="1"/>
    <col min="12034" max="12034" width="11.50390625" style="167" customWidth="1"/>
    <col min="12035" max="12035" width="40.50390625" style="167" customWidth="1"/>
    <col min="12036" max="12036" width="5.50390625" style="167" customWidth="1"/>
    <col min="12037" max="12037" width="8.50390625" style="167" customWidth="1"/>
    <col min="12038" max="12038" width="9.875" style="167" customWidth="1"/>
    <col min="12039" max="12039" width="13.875" style="167" customWidth="1"/>
    <col min="12040" max="12043" width="9.125" style="167" customWidth="1"/>
    <col min="12044" max="12044" width="75.25390625" style="167" customWidth="1"/>
    <col min="12045" max="12045" width="45.25390625" style="167" customWidth="1"/>
    <col min="12046" max="12288" width="9.125" style="167" customWidth="1"/>
    <col min="12289" max="12289" width="4.50390625" style="167" customWidth="1"/>
    <col min="12290" max="12290" width="11.50390625" style="167" customWidth="1"/>
    <col min="12291" max="12291" width="40.50390625" style="167" customWidth="1"/>
    <col min="12292" max="12292" width="5.50390625" style="167" customWidth="1"/>
    <col min="12293" max="12293" width="8.50390625" style="167" customWidth="1"/>
    <col min="12294" max="12294" width="9.875" style="167" customWidth="1"/>
    <col min="12295" max="12295" width="13.875" style="167" customWidth="1"/>
    <col min="12296" max="12299" width="9.125" style="167" customWidth="1"/>
    <col min="12300" max="12300" width="75.25390625" style="167" customWidth="1"/>
    <col min="12301" max="12301" width="45.25390625" style="167" customWidth="1"/>
    <col min="12302" max="12544" width="9.125" style="167" customWidth="1"/>
    <col min="12545" max="12545" width="4.50390625" style="167" customWidth="1"/>
    <col min="12546" max="12546" width="11.50390625" style="167" customWidth="1"/>
    <col min="12547" max="12547" width="40.50390625" style="167" customWidth="1"/>
    <col min="12548" max="12548" width="5.50390625" style="167" customWidth="1"/>
    <col min="12549" max="12549" width="8.50390625" style="167" customWidth="1"/>
    <col min="12550" max="12550" width="9.875" style="167" customWidth="1"/>
    <col min="12551" max="12551" width="13.875" style="167" customWidth="1"/>
    <col min="12552" max="12555" width="9.125" style="167" customWidth="1"/>
    <col min="12556" max="12556" width="75.25390625" style="167" customWidth="1"/>
    <col min="12557" max="12557" width="45.25390625" style="167" customWidth="1"/>
    <col min="12558" max="12800" width="9.125" style="167" customWidth="1"/>
    <col min="12801" max="12801" width="4.50390625" style="167" customWidth="1"/>
    <col min="12802" max="12802" width="11.50390625" style="167" customWidth="1"/>
    <col min="12803" max="12803" width="40.50390625" style="167" customWidth="1"/>
    <col min="12804" max="12804" width="5.50390625" style="167" customWidth="1"/>
    <col min="12805" max="12805" width="8.50390625" style="167" customWidth="1"/>
    <col min="12806" max="12806" width="9.875" style="167" customWidth="1"/>
    <col min="12807" max="12807" width="13.875" style="167" customWidth="1"/>
    <col min="12808" max="12811" width="9.125" style="167" customWidth="1"/>
    <col min="12812" max="12812" width="75.25390625" style="167" customWidth="1"/>
    <col min="12813" max="12813" width="45.25390625" style="167" customWidth="1"/>
    <col min="12814" max="13056" width="9.125" style="167" customWidth="1"/>
    <col min="13057" max="13057" width="4.50390625" style="167" customWidth="1"/>
    <col min="13058" max="13058" width="11.50390625" style="167" customWidth="1"/>
    <col min="13059" max="13059" width="40.50390625" style="167" customWidth="1"/>
    <col min="13060" max="13060" width="5.50390625" style="167" customWidth="1"/>
    <col min="13061" max="13061" width="8.50390625" style="167" customWidth="1"/>
    <col min="13062" max="13062" width="9.875" style="167" customWidth="1"/>
    <col min="13063" max="13063" width="13.875" style="167" customWidth="1"/>
    <col min="13064" max="13067" width="9.125" style="167" customWidth="1"/>
    <col min="13068" max="13068" width="75.25390625" style="167" customWidth="1"/>
    <col min="13069" max="13069" width="45.25390625" style="167" customWidth="1"/>
    <col min="13070" max="13312" width="9.125" style="167" customWidth="1"/>
    <col min="13313" max="13313" width="4.50390625" style="167" customWidth="1"/>
    <col min="13314" max="13314" width="11.50390625" style="167" customWidth="1"/>
    <col min="13315" max="13315" width="40.50390625" style="167" customWidth="1"/>
    <col min="13316" max="13316" width="5.50390625" style="167" customWidth="1"/>
    <col min="13317" max="13317" width="8.50390625" style="167" customWidth="1"/>
    <col min="13318" max="13318" width="9.875" style="167" customWidth="1"/>
    <col min="13319" max="13319" width="13.875" style="167" customWidth="1"/>
    <col min="13320" max="13323" width="9.125" style="167" customWidth="1"/>
    <col min="13324" max="13324" width="75.25390625" style="167" customWidth="1"/>
    <col min="13325" max="13325" width="45.25390625" style="167" customWidth="1"/>
    <col min="13326" max="13568" width="9.125" style="167" customWidth="1"/>
    <col min="13569" max="13569" width="4.50390625" style="167" customWidth="1"/>
    <col min="13570" max="13570" width="11.50390625" style="167" customWidth="1"/>
    <col min="13571" max="13571" width="40.50390625" style="167" customWidth="1"/>
    <col min="13572" max="13572" width="5.50390625" style="167" customWidth="1"/>
    <col min="13573" max="13573" width="8.50390625" style="167" customWidth="1"/>
    <col min="13574" max="13574" width="9.875" style="167" customWidth="1"/>
    <col min="13575" max="13575" width="13.875" style="167" customWidth="1"/>
    <col min="13576" max="13579" width="9.125" style="167" customWidth="1"/>
    <col min="13580" max="13580" width="75.25390625" style="167" customWidth="1"/>
    <col min="13581" max="13581" width="45.25390625" style="167" customWidth="1"/>
    <col min="13582" max="13824" width="9.125" style="167" customWidth="1"/>
    <col min="13825" max="13825" width="4.50390625" style="167" customWidth="1"/>
    <col min="13826" max="13826" width="11.50390625" style="167" customWidth="1"/>
    <col min="13827" max="13827" width="40.50390625" style="167" customWidth="1"/>
    <col min="13828" max="13828" width="5.50390625" style="167" customWidth="1"/>
    <col min="13829" max="13829" width="8.50390625" style="167" customWidth="1"/>
    <col min="13830" max="13830" width="9.875" style="167" customWidth="1"/>
    <col min="13831" max="13831" width="13.875" style="167" customWidth="1"/>
    <col min="13832" max="13835" width="9.125" style="167" customWidth="1"/>
    <col min="13836" max="13836" width="75.25390625" style="167" customWidth="1"/>
    <col min="13837" max="13837" width="45.25390625" style="167" customWidth="1"/>
    <col min="13838" max="14080" width="9.125" style="167" customWidth="1"/>
    <col min="14081" max="14081" width="4.50390625" style="167" customWidth="1"/>
    <col min="14082" max="14082" width="11.50390625" style="167" customWidth="1"/>
    <col min="14083" max="14083" width="40.50390625" style="167" customWidth="1"/>
    <col min="14084" max="14084" width="5.50390625" style="167" customWidth="1"/>
    <col min="14085" max="14085" width="8.50390625" style="167" customWidth="1"/>
    <col min="14086" max="14086" width="9.875" style="167" customWidth="1"/>
    <col min="14087" max="14087" width="13.875" style="167" customWidth="1"/>
    <col min="14088" max="14091" width="9.125" style="167" customWidth="1"/>
    <col min="14092" max="14092" width="75.25390625" style="167" customWidth="1"/>
    <col min="14093" max="14093" width="45.25390625" style="167" customWidth="1"/>
    <col min="14094" max="14336" width="9.125" style="167" customWidth="1"/>
    <col min="14337" max="14337" width="4.50390625" style="167" customWidth="1"/>
    <col min="14338" max="14338" width="11.50390625" style="167" customWidth="1"/>
    <col min="14339" max="14339" width="40.50390625" style="167" customWidth="1"/>
    <col min="14340" max="14340" width="5.50390625" style="167" customWidth="1"/>
    <col min="14341" max="14341" width="8.50390625" style="167" customWidth="1"/>
    <col min="14342" max="14342" width="9.875" style="167" customWidth="1"/>
    <col min="14343" max="14343" width="13.875" style="167" customWidth="1"/>
    <col min="14344" max="14347" width="9.125" style="167" customWidth="1"/>
    <col min="14348" max="14348" width="75.25390625" style="167" customWidth="1"/>
    <col min="14349" max="14349" width="45.25390625" style="167" customWidth="1"/>
    <col min="14350" max="14592" width="9.125" style="167" customWidth="1"/>
    <col min="14593" max="14593" width="4.50390625" style="167" customWidth="1"/>
    <col min="14594" max="14594" width="11.50390625" style="167" customWidth="1"/>
    <col min="14595" max="14595" width="40.50390625" style="167" customWidth="1"/>
    <col min="14596" max="14596" width="5.50390625" style="167" customWidth="1"/>
    <col min="14597" max="14597" width="8.50390625" style="167" customWidth="1"/>
    <col min="14598" max="14598" width="9.875" style="167" customWidth="1"/>
    <col min="14599" max="14599" width="13.875" style="167" customWidth="1"/>
    <col min="14600" max="14603" width="9.125" style="167" customWidth="1"/>
    <col min="14604" max="14604" width="75.25390625" style="167" customWidth="1"/>
    <col min="14605" max="14605" width="45.25390625" style="167" customWidth="1"/>
    <col min="14606" max="14848" width="9.125" style="167" customWidth="1"/>
    <col min="14849" max="14849" width="4.50390625" style="167" customWidth="1"/>
    <col min="14850" max="14850" width="11.50390625" style="167" customWidth="1"/>
    <col min="14851" max="14851" width="40.50390625" style="167" customWidth="1"/>
    <col min="14852" max="14852" width="5.50390625" style="167" customWidth="1"/>
    <col min="14853" max="14853" width="8.50390625" style="167" customWidth="1"/>
    <col min="14854" max="14854" width="9.875" style="167" customWidth="1"/>
    <col min="14855" max="14855" width="13.875" style="167" customWidth="1"/>
    <col min="14856" max="14859" width="9.125" style="167" customWidth="1"/>
    <col min="14860" max="14860" width="75.25390625" style="167" customWidth="1"/>
    <col min="14861" max="14861" width="45.25390625" style="167" customWidth="1"/>
    <col min="14862" max="15104" width="9.125" style="167" customWidth="1"/>
    <col min="15105" max="15105" width="4.50390625" style="167" customWidth="1"/>
    <col min="15106" max="15106" width="11.50390625" style="167" customWidth="1"/>
    <col min="15107" max="15107" width="40.50390625" style="167" customWidth="1"/>
    <col min="15108" max="15108" width="5.50390625" style="167" customWidth="1"/>
    <col min="15109" max="15109" width="8.50390625" style="167" customWidth="1"/>
    <col min="15110" max="15110" width="9.875" style="167" customWidth="1"/>
    <col min="15111" max="15111" width="13.875" style="167" customWidth="1"/>
    <col min="15112" max="15115" width="9.125" style="167" customWidth="1"/>
    <col min="15116" max="15116" width="75.25390625" style="167" customWidth="1"/>
    <col min="15117" max="15117" width="45.25390625" style="167" customWidth="1"/>
    <col min="15118" max="15360" width="9.125" style="167" customWidth="1"/>
    <col min="15361" max="15361" width="4.50390625" style="167" customWidth="1"/>
    <col min="15362" max="15362" width="11.50390625" style="167" customWidth="1"/>
    <col min="15363" max="15363" width="40.50390625" style="167" customWidth="1"/>
    <col min="15364" max="15364" width="5.50390625" style="167" customWidth="1"/>
    <col min="15365" max="15365" width="8.50390625" style="167" customWidth="1"/>
    <col min="15366" max="15366" width="9.875" style="167" customWidth="1"/>
    <col min="15367" max="15367" width="13.875" style="167" customWidth="1"/>
    <col min="15368" max="15371" width="9.125" style="167" customWidth="1"/>
    <col min="15372" max="15372" width="75.25390625" style="167" customWidth="1"/>
    <col min="15373" max="15373" width="45.25390625" style="167" customWidth="1"/>
    <col min="15374" max="15616" width="9.125" style="167" customWidth="1"/>
    <col min="15617" max="15617" width="4.50390625" style="167" customWidth="1"/>
    <col min="15618" max="15618" width="11.50390625" style="167" customWidth="1"/>
    <col min="15619" max="15619" width="40.50390625" style="167" customWidth="1"/>
    <col min="15620" max="15620" width="5.50390625" style="167" customWidth="1"/>
    <col min="15621" max="15621" width="8.50390625" style="167" customWidth="1"/>
    <col min="15622" max="15622" width="9.875" style="167" customWidth="1"/>
    <col min="15623" max="15623" width="13.875" style="167" customWidth="1"/>
    <col min="15624" max="15627" width="9.125" style="167" customWidth="1"/>
    <col min="15628" max="15628" width="75.25390625" style="167" customWidth="1"/>
    <col min="15629" max="15629" width="45.25390625" style="167" customWidth="1"/>
    <col min="15630" max="15872" width="9.125" style="167" customWidth="1"/>
    <col min="15873" max="15873" width="4.50390625" style="167" customWidth="1"/>
    <col min="15874" max="15874" width="11.50390625" style="167" customWidth="1"/>
    <col min="15875" max="15875" width="40.50390625" style="167" customWidth="1"/>
    <col min="15876" max="15876" width="5.50390625" style="167" customWidth="1"/>
    <col min="15877" max="15877" width="8.50390625" style="167" customWidth="1"/>
    <col min="15878" max="15878" width="9.875" style="167" customWidth="1"/>
    <col min="15879" max="15879" width="13.875" style="167" customWidth="1"/>
    <col min="15880" max="15883" width="9.125" style="167" customWidth="1"/>
    <col min="15884" max="15884" width="75.25390625" style="167" customWidth="1"/>
    <col min="15885" max="15885" width="45.25390625" style="167" customWidth="1"/>
    <col min="15886" max="16128" width="9.125" style="167" customWidth="1"/>
    <col min="16129" max="16129" width="4.50390625" style="167" customWidth="1"/>
    <col min="16130" max="16130" width="11.50390625" style="167" customWidth="1"/>
    <col min="16131" max="16131" width="40.50390625" style="167" customWidth="1"/>
    <col min="16132" max="16132" width="5.50390625" style="167" customWidth="1"/>
    <col min="16133" max="16133" width="8.50390625" style="167" customWidth="1"/>
    <col min="16134" max="16134" width="9.875" style="167" customWidth="1"/>
    <col min="16135" max="16135" width="13.875" style="167" customWidth="1"/>
    <col min="16136" max="16139" width="9.125" style="167" customWidth="1"/>
    <col min="16140" max="16140" width="75.25390625" style="167" customWidth="1"/>
    <col min="16141" max="16141" width="45.25390625" style="167" customWidth="1"/>
    <col min="16142" max="16384" width="9.125" style="167" customWidth="1"/>
  </cols>
  <sheetData>
    <row r="1" spans="1:7" ht="15.6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8" thickTop="1">
      <c r="A3" s="108" t="s">
        <v>48</v>
      </c>
      <c r="B3" s="109"/>
      <c r="C3" s="110" t="str">
        <f>CONCATENATE(cislostavby," ",nazevstavby)</f>
        <v>Chci11-201 Lesní správa města Krnov</v>
      </c>
      <c r="D3" s="172"/>
      <c r="E3" s="173" t="s">
        <v>64</v>
      </c>
      <c r="F3" s="174" t="str">
        <f>Rekapitulace!H1</f>
        <v>9AB</v>
      </c>
      <c r="G3" s="175"/>
    </row>
    <row r="4" spans="1:7" ht="13.8" thickBot="1">
      <c r="A4" s="176" t="s">
        <v>50</v>
      </c>
      <c r="B4" s="117"/>
      <c r="C4" s="118" t="str">
        <f>CONCATENATE(cisloobjektu," ",nazevobjektu)</f>
        <v>1 Stavební úpravy střešní konstrukce</v>
      </c>
      <c r="D4" s="177"/>
      <c r="E4" s="178" t="str">
        <f>Rekapitulace!G2</f>
        <v>Stavební úpravy střešní konstrukce</v>
      </c>
      <c r="F4" s="179"/>
      <c r="G4" s="180"/>
    </row>
    <row r="5" spans="1:7" ht="13.8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ht="20.4">
      <c r="A8" s="196">
        <v>1</v>
      </c>
      <c r="B8" s="197" t="s">
        <v>83</v>
      </c>
      <c r="C8" s="198" t="s">
        <v>84</v>
      </c>
      <c r="D8" s="199" t="s">
        <v>85</v>
      </c>
      <c r="E8" s="200">
        <v>58.74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0.01973</v>
      </c>
    </row>
    <row r="9" spans="1:15" ht="12.75">
      <c r="A9" s="203"/>
      <c r="B9" s="205"/>
      <c r="C9" s="206" t="s">
        <v>86</v>
      </c>
      <c r="D9" s="207"/>
      <c r="E9" s="208">
        <v>58.74</v>
      </c>
      <c r="F9" s="209"/>
      <c r="G9" s="210"/>
      <c r="M9" s="204" t="s">
        <v>86</v>
      </c>
      <c r="O9" s="195"/>
    </row>
    <row r="10" spans="1:104" ht="20.4">
      <c r="A10" s="196">
        <v>2</v>
      </c>
      <c r="B10" s="197" t="s">
        <v>87</v>
      </c>
      <c r="C10" s="198" t="s">
        <v>88</v>
      </c>
      <c r="D10" s="199" t="s">
        <v>85</v>
      </c>
      <c r="E10" s="200">
        <v>6.48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0.01973</v>
      </c>
    </row>
    <row r="11" spans="1:15" ht="12.75">
      <c r="A11" s="203"/>
      <c r="B11" s="205"/>
      <c r="C11" s="206" t="s">
        <v>89</v>
      </c>
      <c r="D11" s="207"/>
      <c r="E11" s="208">
        <v>6.48</v>
      </c>
      <c r="F11" s="209"/>
      <c r="G11" s="210"/>
      <c r="M11" s="204" t="s">
        <v>89</v>
      </c>
      <c r="O11" s="195"/>
    </row>
    <row r="12" spans="1:57" ht="12.75">
      <c r="A12" s="211"/>
      <c r="B12" s="212" t="s">
        <v>74</v>
      </c>
      <c r="C12" s="213" t="str">
        <f>CONCATENATE(B7," ",C7)</f>
        <v>3 Svislé a kompletní konstrukce</v>
      </c>
      <c r="D12" s="214"/>
      <c r="E12" s="215"/>
      <c r="F12" s="216"/>
      <c r="G12" s="217">
        <f>SUM(G7:G11)</f>
        <v>0</v>
      </c>
      <c r="O12" s="195">
        <v>4</v>
      </c>
      <c r="BA12" s="218">
        <f>SUM(BA7:BA11)</f>
        <v>0</v>
      </c>
      <c r="BB12" s="218">
        <f>SUM(BB7:BB11)</f>
        <v>0</v>
      </c>
      <c r="BC12" s="218">
        <f>SUM(BC7:BC11)</f>
        <v>0</v>
      </c>
      <c r="BD12" s="218">
        <f>SUM(BD7:BD11)</f>
        <v>0</v>
      </c>
      <c r="BE12" s="218">
        <f>SUM(BE7:BE11)</f>
        <v>0</v>
      </c>
    </row>
    <row r="13" spans="1:15" ht="12.75">
      <c r="A13" s="188" t="s">
        <v>72</v>
      </c>
      <c r="B13" s="189" t="s">
        <v>90</v>
      </c>
      <c r="C13" s="190" t="s">
        <v>91</v>
      </c>
      <c r="D13" s="191"/>
      <c r="E13" s="192"/>
      <c r="F13" s="192"/>
      <c r="G13" s="193"/>
      <c r="H13" s="194"/>
      <c r="I13" s="194"/>
      <c r="O13" s="195">
        <v>1</v>
      </c>
    </row>
    <row r="14" spans="1:104" ht="20.4">
      <c r="A14" s="196">
        <v>3</v>
      </c>
      <c r="B14" s="197" t="s">
        <v>92</v>
      </c>
      <c r="C14" s="198" t="s">
        <v>93</v>
      </c>
      <c r="D14" s="199" t="s">
        <v>85</v>
      </c>
      <c r="E14" s="200">
        <v>259.4644</v>
      </c>
      <c r="F14" s="200">
        <v>0</v>
      </c>
      <c r="G14" s="201">
        <f>E14*F14</f>
        <v>0</v>
      </c>
      <c r="O14" s="195">
        <v>2</v>
      </c>
      <c r="AA14" s="167">
        <v>2</v>
      </c>
      <c r="AB14" s="167">
        <v>7</v>
      </c>
      <c r="AC14" s="167">
        <v>7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2</v>
      </c>
      <c r="CB14" s="202">
        <v>7</v>
      </c>
      <c r="CZ14" s="167">
        <v>0</v>
      </c>
    </row>
    <row r="15" spans="1:15" ht="12.75">
      <c r="A15" s="203"/>
      <c r="B15" s="205"/>
      <c r="C15" s="206" t="s">
        <v>94</v>
      </c>
      <c r="D15" s="207"/>
      <c r="E15" s="208">
        <v>12.3165</v>
      </c>
      <c r="F15" s="209"/>
      <c r="G15" s="210"/>
      <c r="M15" s="204" t="s">
        <v>94</v>
      </c>
      <c r="O15" s="195"/>
    </row>
    <row r="16" spans="1:15" ht="12.75">
      <c r="A16" s="203"/>
      <c r="B16" s="205"/>
      <c r="C16" s="206" t="s">
        <v>95</v>
      </c>
      <c r="D16" s="207"/>
      <c r="E16" s="208">
        <v>16.5648</v>
      </c>
      <c r="F16" s="209"/>
      <c r="G16" s="210"/>
      <c r="M16" s="204" t="s">
        <v>95</v>
      </c>
      <c r="O16" s="195"/>
    </row>
    <row r="17" spans="1:15" ht="12.75">
      <c r="A17" s="203"/>
      <c r="B17" s="205"/>
      <c r="C17" s="206" t="s">
        <v>96</v>
      </c>
      <c r="D17" s="207"/>
      <c r="E17" s="208">
        <v>13.4037</v>
      </c>
      <c r="F17" s="209"/>
      <c r="G17" s="210"/>
      <c r="M17" s="204" t="s">
        <v>96</v>
      </c>
      <c r="O17" s="195"/>
    </row>
    <row r="18" spans="1:15" ht="12.75">
      <c r="A18" s="203"/>
      <c r="B18" s="205"/>
      <c r="C18" s="206" t="s">
        <v>97</v>
      </c>
      <c r="D18" s="207"/>
      <c r="E18" s="208">
        <v>179.1601</v>
      </c>
      <c r="F18" s="209"/>
      <c r="G18" s="210"/>
      <c r="M18" s="204" t="s">
        <v>97</v>
      </c>
      <c r="O18" s="195"/>
    </row>
    <row r="19" spans="1:15" ht="12.75">
      <c r="A19" s="203"/>
      <c r="B19" s="205"/>
      <c r="C19" s="206" t="s">
        <v>98</v>
      </c>
      <c r="D19" s="207"/>
      <c r="E19" s="208">
        <v>38.0193</v>
      </c>
      <c r="F19" s="209"/>
      <c r="G19" s="210"/>
      <c r="M19" s="204" t="s">
        <v>98</v>
      </c>
      <c r="O19" s="195"/>
    </row>
    <row r="20" spans="1:104" ht="12.75">
      <c r="A20" s="196">
        <v>4</v>
      </c>
      <c r="B20" s="197" t="s">
        <v>99</v>
      </c>
      <c r="C20" s="198" t="s">
        <v>100</v>
      </c>
      <c r="D20" s="199" t="s">
        <v>101</v>
      </c>
      <c r="E20" s="200">
        <v>1</v>
      </c>
      <c r="F20" s="200">
        <v>0</v>
      </c>
      <c r="G20" s="201">
        <f>E20*F20</f>
        <v>0</v>
      </c>
      <c r="O20" s="195">
        <v>2</v>
      </c>
      <c r="AA20" s="167">
        <v>11</v>
      </c>
      <c r="AB20" s="167">
        <v>3</v>
      </c>
      <c r="AC20" s="167">
        <v>50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11</v>
      </c>
      <c r="CB20" s="202">
        <v>3</v>
      </c>
      <c r="CZ20" s="167">
        <v>0</v>
      </c>
    </row>
    <row r="21" spans="1:104" ht="20.4">
      <c r="A21" s="196">
        <v>5</v>
      </c>
      <c r="B21" s="197" t="s">
        <v>102</v>
      </c>
      <c r="C21" s="198" t="s">
        <v>103</v>
      </c>
      <c r="D21" s="199" t="s">
        <v>85</v>
      </c>
      <c r="E21" s="200">
        <v>380</v>
      </c>
      <c r="F21" s="200">
        <v>0</v>
      </c>
      <c r="G21" s="201">
        <f>E21*F21</f>
        <v>0</v>
      </c>
      <c r="O21" s="195">
        <v>2</v>
      </c>
      <c r="AA21" s="167">
        <v>2</v>
      </c>
      <c r="AB21" s="167">
        <v>7</v>
      </c>
      <c r="AC21" s="167">
        <v>7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2</v>
      </c>
      <c r="CB21" s="202">
        <v>7</v>
      </c>
      <c r="CZ21" s="167">
        <v>0</v>
      </c>
    </row>
    <row r="22" spans="1:15" ht="12.75">
      <c r="A22" s="203"/>
      <c r="B22" s="205"/>
      <c r="C22" s="206" t="s">
        <v>104</v>
      </c>
      <c r="D22" s="207"/>
      <c r="E22" s="208">
        <v>260</v>
      </c>
      <c r="F22" s="209"/>
      <c r="G22" s="210"/>
      <c r="M22" s="204" t="s">
        <v>104</v>
      </c>
      <c r="O22" s="195"/>
    </row>
    <row r="23" spans="1:15" ht="12.75">
      <c r="A23" s="203"/>
      <c r="B23" s="205"/>
      <c r="C23" s="206" t="s">
        <v>105</v>
      </c>
      <c r="D23" s="207"/>
      <c r="E23" s="208">
        <v>60</v>
      </c>
      <c r="F23" s="209"/>
      <c r="G23" s="210"/>
      <c r="M23" s="204" t="s">
        <v>105</v>
      </c>
      <c r="O23" s="195"/>
    </row>
    <row r="24" spans="1:15" ht="12.75">
      <c r="A24" s="203"/>
      <c r="B24" s="205"/>
      <c r="C24" s="206" t="s">
        <v>106</v>
      </c>
      <c r="D24" s="207"/>
      <c r="E24" s="208">
        <v>60</v>
      </c>
      <c r="F24" s="209"/>
      <c r="G24" s="210"/>
      <c r="M24" s="204" t="s">
        <v>106</v>
      </c>
      <c r="O24" s="195"/>
    </row>
    <row r="25" spans="1:104" ht="12.75">
      <c r="A25" s="196">
        <v>6</v>
      </c>
      <c r="B25" s="197" t="s">
        <v>107</v>
      </c>
      <c r="C25" s="198" t="s">
        <v>108</v>
      </c>
      <c r="D25" s="199" t="s">
        <v>85</v>
      </c>
      <c r="E25" s="200">
        <v>320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7</v>
      </c>
      <c r="AC25" s="167">
        <v>7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7</v>
      </c>
      <c r="CZ25" s="167">
        <v>0</v>
      </c>
    </row>
    <row r="26" spans="1:15" ht="12.75">
      <c r="A26" s="203"/>
      <c r="B26" s="205"/>
      <c r="C26" s="206" t="s">
        <v>109</v>
      </c>
      <c r="D26" s="207"/>
      <c r="E26" s="208">
        <v>260</v>
      </c>
      <c r="F26" s="209"/>
      <c r="G26" s="210"/>
      <c r="M26" s="204" t="s">
        <v>109</v>
      </c>
      <c r="O26" s="195"/>
    </row>
    <row r="27" spans="1:15" ht="12.75">
      <c r="A27" s="203"/>
      <c r="B27" s="205"/>
      <c r="C27" s="206" t="s">
        <v>110</v>
      </c>
      <c r="D27" s="207"/>
      <c r="E27" s="208">
        <v>60</v>
      </c>
      <c r="F27" s="209"/>
      <c r="G27" s="210"/>
      <c r="M27" s="204" t="s">
        <v>110</v>
      </c>
      <c r="O27" s="195"/>
    </row>
    <row r="28" spans="1:104" ht="12.75">
      <c r="A28" s="196">
        <v>7</v>
      </c>
      <c r="B28" s="197" t="s">
        <v>111</v>
      </c>
      <c r="C28" s="198" t="s">
        <v>112</v>
      </c>
      <c r="D28" s="199" t="s">
        <v>85</v>
      </c>
      <c r="E28" s="200">
        <v>60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0.00033</v>
      </c>
    </row>
    <row r="29" spans="1:15" ht="12.75">
      <c r="A29" s="203"/>
      <c r="B29" s="205"/>
      <c r="C29" s="206" t="s">
        <v>113</v>
      </c>
      <c r="D29" s="207"/>
      <c r="E29" s="208">
        <v>60</v>
      </c>
      <c r="F29" s="209"/>
      <c r="G29" s="210"/>
      <c r="M29" s="204" t="s">
        <v>113</v>
      </c>
      <c r="O29" s="195"/>
    </row>
    <row r="30" spans="1:104" ht="12.75">
      <c r="A30" s="196">
        <v>8</v>
      </c>
      <c r="B30" s="197" t="s">
        <v>114</v>
      </c>
      <c r="C30" s="198" t="s">
        <v>115</v>
      </c>
      <c r="D30" s="199" t="s">
        <v>85</v>
      </c>
      <c r="E30" s="200">
        <v>120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7</v>
      </c>
      <c r="AC30" s="167">
        <v>7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7</v>
      </c>
      <c r="CZ30" s="167">
        <v>0</v>
      </c>
    </row>
    <row r="31" spans="1:15" ht="12.75">
      <c r="A31" s="203"/>
      <c r="B31" s="205"/>
      <c r="C31" s="206" t="s">
        <v>116</v>
      </c>
      <c r="D31" s="207"/>
      <c r="E31" s="208">
        <v>0</v>
      </c>
      <c r="F31" s="209"/>
      <c r="G31" s="210"/>
      <c r="M31" s="204" t="s">
        <v>116</v>
      </c>
      <c r="O31" s="195"/>
    </row>
    <row r="32" spans="1:15" ht="12.75">
      <c r="A32" s="203"/>
      <c r="B32" s="205"/>
      <c r="C32" s="206" t="s">
        <v>117</v>
      </c>
      <c r="D32" s="207"/>
      <c r="E32" s="208">
        <v>60</v>
      </c>
      <c r="F32" s="209"/>
      <c r="G32" s="210"/>
      <c r="M32" s="204" t="s">
        <v>117</v>
      </c>
      <c r="O32" s="195"/>
    </row>
    <row r="33" spans="1:15" ht="12.75">
      <c r="A33" s="203"/>
      <c r="B33" s="205"/>
      <c r="C33" s="206" t="s">
        <v>118</v>
      </c>
      <c r="D33" s="207"/>
      <c r="E33" s="208">
        <v>60</v>
      </c>
      <c r="F33" s="209"/>
      <c r="G33" s="210"/>
      <c r="M33" s="204" t="s">
        <v>118</v>
      </c>
      <c r="O33" s="195"/>
    </row>
    <row r="34" spans="1:104" ht="12.75">
      <c r="A34" s="196">
        <v>9</v>
      </c>
      <c r="B34" s="197" t="s">
        <v>119</v>
      </c>
      <c r="C34" s="198" t="s">
        <v>120</v>
      </c>
      <c r="D34" s="199" t="s">
        <v>121</v>
      </c>
      <c r="E34" s="200">
        <v>9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7</v>
      </c>
      <c r="AC34" s="167">
        <v>7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7</v>
      </c>
      <c r="CZ34" s="167">
        <v>0</v>
      </c>
    </row>
    <row r="35" spans="1:15" ht="12.75">
      <c r="A35" s="203"/>
      <c r="B35" s="205"/>
      <c r="C35" s="206" t="s">
        <v>122</v>
      </c>
      <c r="D35" s="207"/>
      <c r="E35" s="208">
        <v>9</v>
      </c>
      <c r="F35" s="209"/>
      <c r="G35" s="210"/>
      <c r="M35" s="204" t="s">
        <v>122</v>
      </c>
      <c r="O35" s="195"/>
    </row>
    <row r="36" spans="1:104" ht="20.4">
      <c r="A36" s="196">
        <v>10</v>
      </c>
      <c r="B36" s="197" t="s">
        <v>123</v>
      </c>
      <c r="C36" s="198" t="s">
        <v>124</v>
      </c>
      <c r="D36" s="199" t="s">
        <v>125</v>
      </c>
      <c r="E36" s="200">
        <v>38</v>
      </c>
      <c r="F36" s="200">
        <v>0</v>
      </c>
      <c r="G36" s="201">
        <f>E36*F36</f>
        <v>0</v>
      </c>
      <c r="O36" s="195">
        <v>2</v>
      </c>
      <c r="AA36" s="167">
        <v>2</v>
      </c>
      <c r="AB36" s="167">
        <v>7</v>
      </c>
      <c r="AC36" s="167">
        <v>7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2</v>
      </c>
      <c r="CB36" s="202">
        <v>7</v>
      </c>
      <c r="CZ36" s="167">
        <v>0</v>
      </c>
    </row>
    <row r="37" spans="1:104" ht="12.75">
      <c r="A37" s="196">
        <v>11</v>
      </c>
      <c r="B37" s="197" t="s">
        <v>126</v>
      </c>
      <c r="C37" s="198" t="s">
        <v>127</v>
      </c>
      <c r="D37" s="199" t="s">
        <v>125</v>
      </c>
      <c r="E37" s="200">
        <v>21</v>
      </c>
      <c r="F37" s="200">
        <v>0</v>
      </c>
      <c r="G37" s="201">
        <f>E37*F37</f>
        <v>0</v>
      </c>
      <c r="O37" s="195">
        <v>2</v>
      </c>
      <c r="AA37" s="167">
        <v>2</v>
      </c>
      <c r="AB37" s="167">
        <v>7</v>
      </c>
      <c r="AC37" s="167">
        <v>7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2</v>
      </c>
      <c r="CB37" s="202">
        <v>7</v>
      </c>
      <c r="CZ37" s="167">
        <v>0</v>
      </c>
    </row>
    <row r="38" spans="1:104" ht="20.4">
      <c r="A38" s="196">
        <v>12</v>
      </c>
      <c r="B38" s="197" t="s">
        <v>128</v>
      </c>
      <c r="C38" s="198" t="s">
        <v>129</v>
      </c>
      <c r="D38" s="199" t="s">
        <v>85</v>
      </c>
      <c r="E38" s="200">
        <v>76</v>
      </c>
      <c r="F38" s="200">
        <v>0</v>
      </c>
      <c r="G38" s="201">
        <f>E38*F38</f>
        <v>0</v>
      </c>
      <c r="O38" s="195">
        <v>2</v>
      </c>
      <c r="AA38" s="167">
        <v>2</v>
      </c>
      <c r="AB38" s="167">
        <v>7</v>
      </c>
      <c r="AC38" s="167">
        <v>7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2</v>
      </c>
      <c r="CB38" s="202">
        <v>7</v>
      </c>
      <c r="CZ38" s="167">
        <v>0</v>
      </c>
    </row>
    <row r="39" spans="1:104" ht="12.75">
      <c r="A39" s="196">
        <v>13</v>
      </c>
      <c r="B39" s="197" t="s">
        <v>130</v>
      </c>
      <c r="C39" s="198" t="s">
        <v>131</v>
      </c>
      <c r="D39" s="199" t="s">
        <v>101</v>
      </c>
      <c r="E39" s="200">
        <v>1</v>
      </c>
      <c r="F39" s="200">
        <v>0</v>
      </c>
      <c r="G39" s="201">
        <f>E39*F39</f>
        <v>0</v>
      </c>
      <c r="O39" s="195">
        <v>2</v>
      </c>
      <c r="AA39" s="167">
        <v>12</v>
      </c>
      <c r="AB39" s="167">
        <v>0</v>
      </c>
      <c r="AC39" s="167">
        <v>49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12</v>
      </c>
      <c r="CB39" s="202">
        <v>0</v>
      </c>
      <c r="CZ39" s="167">
        <v>0</v>
      </c>
    </row>
    <row r="40" spans="1:57" ht="12.75">
      <c r="A40" s="211"/>
      <c r="B40" s="212" t="s">
        <v>74</v>
      </c>
      <c r="C40" s="213" t="str">
        <f>CONCATENATE(B13," ",C13)</f>
        <v>9 Ostatní konstrukce, bourání</v>
      </c>
      <c r="D40" s="214"/>
      <c r="E40" s="215"/>
      <c r="F40" s="216"/>
      <c r="G40" s="217">
        <f>SUM(G13:G39)</f>
        <v>0</v>
      </c>
      <c r="O40" s="195">
        <v>4</v>
      </c>
      <c r="BA40" s="218">
        <f>SUM(BA13:BA39)</f>
        <v>0</v>
      </c>
      <c r="BB40" s="218">
        <f>SUM(BB13:BB39)</f>
        <v>0</v>
      </c>
      <c r="BC40" s="218">
        <f>SUM(BC13:BC39)</f>
        <v>0</v>
      </c>
      <c r="BD40" s="218">
        <f>SUM(BD13:BD39)</f>
        <v>0</v>
      </c>
      <c r="BE40" s="218">
        <f>SUM(BE13:BE39)</f>
        <v>0</v>
      </c>
    </row>
    <row r="41" spans="1:15" ht="12.75">
      <c r="A41" s="188" t="s">
        <v>72</v>
      </c>
      <c r="B41" s="189" t="s">
        <v>132</v>
      </c>
      <c r="C41" s="190" t="s">
        <v>133</v>
      </c>
      <c r="D41" s="191"/>
      <c r="E41" s="192"/>
      <c r="F41" s="192"/>
      <c r="G41" s="193"/>
      <c r="H41" s="194"/>
      <c r="I41" s="194"/>
      <c r="O41" s="195">
        <v>1</v>
      </c>
    </row>
    <row r="42" spans="1:104" ht="12.75">
      <c r="A42" s="196">
        <v>14</v>
      </c>
      <c r="B42" s="197" t="s">
        <v>134</v>
      </c>
      <c r="C42" s="198" t="s">
        <v>135</v>
      </c>
      <c r="D42" s="199" t="s">
        <v>85</v>
      </c>
      <c r="E42" s="200">
        <v>531.25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0.01838</v>
      </c>
    </row>
    <row r="43" spans="1:15" ht="12.75">
      <c r="A43" s="203"/>
      <c r="B43" s="205"/>
      <c r="C43" s="206" t="s">
        <v>136</v>
      </c>
      <c r="D43" s="207"/>
      <c r="E43" s="208">
        <v>249.22</v>
      </c>
      <c r="F43" s="209"/>
      <c r="G43" s="210"/>
      <c r="M43" s="204" t="s">
        <v>136</v>
      </c>
      <c r="O43" s="195"/>
    </row>
    <row r="44" spans="1:15" ht="12.75">
      <c r="A44" s="203"/>
      <c r="B44" s="205"/>
      <c r="C44" s="206" t="s">
        <v>137</v>
      </c>
      <c r="D44" s="207"/>
      <c r="E44" s="208">
        <v>282.03</v>
      </c>
      <c r="F44" s="209"/>
      <c r="G44" s="210"/>
      <c r="M44" s="204" t="s">
        <v>137</v>
      </c>
      <c r="O44" s="195"/>
    </row>
    <row r="45" spans="1:104" ht="12.75">
      <c r="A45" s="196">
        <v>15</v>
      </c>
      <c r="B45" s="197" t="s">
        <v>138</v>
      </c>
      <c r="C45" s="198" t="s">
        <v>139</v>
      </c>
      <c r="D45" s="199" t="s">
        <v>85</v>
      </c>
      <c r="E45" s="200">
        <v>531.25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0.00085</v>
      </c>
    </row>
    <row r="46" spans="1:104" ht="12.75">
      <c r="A46" s="196">
        <v>16</v>
      </c>
      <c r="B46" s="197" t="s">
        <v>140</v>
      </c>
      <c r="C46" s="198" t="s">
        <v>141</v>
      </c>
      <c r="D46" s="199" t="s">
        <v>85</v>
      </c>
      <c r="E46" s="200">
        <v>531.25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</v>
      </c>
    </row>
    <row r="47" spans="1:104" ht="12.75">
      <c r="A47" s="196">
        <v>17</v>
      </c>
      <c r="B47" s="197" t="s">
        <v>142</v>
      </c>
      <c r="C47" s="198" t="s">
        <v>143</v>
      </c>
      <c r="D47" s="199" t="s">
        <v>85</v>
      </c>
      <c r="E47" s="200">
        <v>23.28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0.00121</v>
      </c>
    </row>
    <row r="48" spans="1:15" ht="12.75">
      <c r="A48" s="203"/>
      <c r="B48" s="205"/>
      <c r="C48" s="206" t="s">
        <v>144</v>
      </c>
      <c r="D48" s="207"/>
      <c r="E48" s="208">
        <v>23.28</v>
      </c>
      <c r="F48" s="209"/>
      <c r="G48" s="210"/>
      <c r="M48" s="204" t="s">
        <v>144</v>
      </c>
      <c r="O48" s="195"/>
    </row>
    <row r="49" spans="1:57" ht="12.75">
      <c r="A49" s="211"/>
      <c r="B49" s="212" t="s">
        <v>74</v>
      </c>
      <c r="C49" s="213" t="str">
        <f>CONCATENATE(B41," ",C41)</f>
        <v>94 Lešení a stavební výtahy</v>
      </c>
      <c r="D49" s="214"/>
      <c r="E49" s="215"/>
      <c r="F49" s="216"/>
      <c r="G49" s="217">
        <f>SUM(G41:G48)</f>
        <v>0</v>
      </c>
      <c r="O49" s="195">
        <v>4</v>
      </c>
      <c r="BA49" s="218">
        <f>SUM(BA41:BA48)</f>
        <v>0</v>
      </c>
      <c r="BB49" s="218">
        <f>SUM(BB41:BB48)</f>
        <v>0</v>
      </c>
      <c r="BC49" s="218">
        <f>SUM(BC41:BC48)</f>
        <v>0</v>
      </c>
      <c r="BD49" s="218">
        <f>SUM(BD41:BD48)</f>
        <v>0</v>
      </c>
      <c r="BE49" s="218">
        <f>SUM(BE41:BE48)</f>
        <v>0</v>
      </c>
    </row>
    <row r="50" spans="1:15" ht="12.75">
      <c r="A50" s="188" t="s">
        <v>72</v>
      </c>
      <c r="B50" s="189" t="s">
        <v>145</v>
      </c>
      <c r="C50" s="190" t="s">
        <v>146</v>
      </c>
      <c r="D50" s="191"/>
      <c r="E50" s="192"/>
      <c r="F50" s="192"/>
      <c r="G50" s="193"/>
      <c r="H50" s="194"/>
      <c r="I50" s="194"/>
      <c r="O50" s="195">
        <v>1</v>
      </c>
    </row>
    <row r="51" spans="1:104" ht="12.75">
      <c r="A51" s="196">
        <v>18</v>
      </c>
      <c r="B51" s="197" t="s">
        <v>147</v>
      </c>
      <c r="C51" s="198" t="s">
        <v>148</v>
      </c>
      <c r="D51" s="199" t="s">
        <v>149</v>
      </c>
      <c r="E51" s="200">
        <v>11.5506969</v>
      </c>
      <c r="F51" s="200">
        <v>0</v>
      </c>
      <c r="G51" s="201">
        <f>E51*F51</f>
        <v>0</v>
      </c>
      <c r="O51" s="195">
        <v>2</v>
      </c>
      <c r="AA51" s="167">
        <v>7</v>
      </c>
      <c r="AB51" s="167">
        <v>1</v>
      </c>
      <c r="AC51" s="167">
        <v>2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7</v>
      </c>
      <c r="CB51" s="202">
        <v>1</v>
      </c>
      <c r="CZ51" s="167">
        <v>0</v>
      </c>
    </row>
    <row r="52" spans="1:57" ht="12.75">
      <c r="A52" s="211"/>
      <c r="B52" s="212" t="s">
        <v>74</v>
      </c>
      <c r="C52" s="213" t="str">
        <f>CONCATENATE(B50," ",C50)</f>
        <v>99 Staveništní přesun hmot</v>
      </c>
      <c r="D52" s="214"/>
      <c r="E52" s="215"/>
      <c r="F52" s="216"/>
      <c r="G52" s="217">
        <f>SUM(G50:G51)</f>
        <v>0</v>
      </c>
      <c r="O52" s="195">
        <v>4</v>
      </c>
      <c r="BA52" s="218">
        <f>SUM(BA50:BA51)</f>
        <v>0</v>
      </c>
      <c r="BB52" s="218">
        <f>SUM(BB50:BB51)</f>
        <v>0</v>
      </c>
      <c r="BC52" s="218">
        <f>SUM(BC50:BC51)</f>
        <v>0</v>
      </c>
      <c r="BD52" s="218">
        <f>SUM(BD50:BD51)</f>
        <v>0</v>
      </c>
      <c r="BE52" s="218">
        <f>SUM(BE50:BE51)</f>
        <v>0</v>
      </c>
    </row>
    <row r="53" spans="1:15" ht="12.75">
      <c r="A53" s="188" t="s">
        <v>72</v>
      </c>
      <c r="B53" s="189" t="s">
        <v>150</v>
      </c>
      <c r="C53" s="190" t="s">
        <v>151</v>
      </c>
      <c r="D53" s="191"/>
      <c r="E53" s="192"/>
      <c r="F53" s="192"/>
      <c r="G53" s="193"/>
      <c r="H53" s="194"/>
      <c r="I53" s="194"/>
      <c r="O53" s="195">
        <v>1</v>
      </c>
    </row>
    <row r="54" spans="1:104" ht="12.75">
      <c r="A54" s="196">
        <v>19</v>
      </c>
      <c r="B54" s="197" t="s">
        <v>152</v>
      </c>
      <c r="C54" s="198" t="s">
        <v>153</v>
      </c>
      <c r="D54" s="199" t="s">
        <v>149</v>
      </c>
      <c r="E54" s="200">
        <v>7.1995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10</v>
      </c>
      <c r="AC54" s="167">
        <v>10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10</v>
      </c>
      <c r="CZ54" s="167">
        <v>0</v>
      </c>
    </row>
    <row r="55" spans="1:15" ht="12.75">
      <c r="A55" s="203"/>
      <c r="B55" s="205"/>
      <c r="C55" s="206" t="s">
        <v>154</v>
      </c>
      <c r="D55" s="207"/>
      <c r="E55" s="208">
        <v>1.92</v>
      </c>
      <c r="F55" s="209"/>
      <c r="G55" s="210"/>
      <c r="M55" s="204" t="s">
        <v>154</v>
      </c>
      <c r="O55" s="195"/>
    </row>
    <row r="56" spans="1:15" ht="12.75">
      <c r="A56" s="203"/>
      <c r="B56" s="205"/>
      <c r="C56" s="206" t="s">
        <v>155</v>
      </c>
      <c r="D56" s="207"/>
      <c r="E56" s="208">
        <v>0.7788</v>
      </c>
      <c r="F56" s="209"/>
      <c r="G56" s="210"/>
      <c r="M56" s="204" t="s">
        <v>155</v>
      </c>
      <c r="O56" s="195"/>
    </row>
    <row r="57" spans="1:15" ht="12.75">
      <c r="A57" s="203"/>
      <c r="B57" s="205"/>
      <c r="C57" s="206" t="s">
        <v>156</v>
      </c>
      <c r="D57" s="207"/>
      <c r="E57" s="208">
        <v>4.32</v>
      </c>
      <c r="F57" s="209"/>
      <c r="G57" s="210"/>
      <c r="M57" s="204" t="s">
        <v>156</v>
      </c>
      <c r="O57" s="195"/>
    </row>
    <row r="58" spans="1:15" ht="12.75">
      <c r="A58" s="203"/>
      <c r="B58" s="205"/>
      <c r="C58" s="206" t="s">
        <v>157</v>
      </c>
      <c r="D58" s="207"/>
      <c r="E58" s="208">
        <v>0.1807</v>
      </c>
      <c r="F58" s="209"/>
      <c r="G58" s="210"/>
      <c r="M58" s="204" t="s">
        <v>157</v>
      </c>
      <c r="O58" s="195"/>
    </row>
    <row r="59" spans="1:15" ht="12.75">
      <c r="A59" s="203"/>
      <c r="B59" s="205"/>
      <c r="C59" s="206" t="s">
        <v>158</v>
      </c>
      <c r="D59" s="207"/>
      <c r="E59" s="208">
        <v>0</v>
      </c>
      <c r="F59" s="209"/>
      <c r="G59" s="210"/>
      <c r="M59" s="204" t="s">
        <v>158</v>
      </c>
      <c r="O59" s="195"/>
    </row>
    <row r="60" spans="1:104" ht="12.75">
      <c r="A60" s="196">
        <v>20</v>
      </c>
      <c r="B60" s="197" t="s">
        <v>159</v>
      </c>
      <c r="C60" s="198" t="s">
        <v>160</v>
      </c>
      <c r="D60" s="199" t="s">
        <v>149</v>
      </c>
      <c r="E60" s="200">
        <v>64.79568</v>
      </c>
      <c r="F60" s="200">
        <v>0</v>
      </c>
      <c r="G60" s="201">
        <f>E60*F60</f>
        <v>0</v>
      </c>
      <c r="O60" s="195">
        <v>2</v>
      </c>
      <c r="AA60" s="167">
        <v>8</v>
      </c>
      <c r="AB60" s="167">
        <v>0</v>
      </c>
      <c r="AC60" s="167">
        <v>3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8</v>
      </c>
      <c r="CB60" s="202">
        <v>0</v>
      </c>
      <c r="CZ60" s="167">
        <v>0</v>
      </c>
    </row>
    <row r="61" spans="1:104" ht="12.75">
      <c r="A61" s="196">
        <v>21</v>
      </c>
      <c r="B61" s="197" t="s">
        <v>161</v>
      </c>
      <c r="C61" s="198" t="s">
        <v>162</v>
      </c>
      <c r="D61" s="199" t="s">
        <v>149</v>
      </c>
      <c r="E61" s="200">
        <v>7.19952</v>
      </c>
      <c r="F61" s="200">
        <v>0</v>
      </c>
      <c r="G61" s="201">
        <f>E61*F61</f>
        <v>0</v>
      </c>
      <c r="O61" s="195">
        <v>2</v>
      </c>
      <c r="AA61" s="167">
        <v>8</v>
      </c>
      <c r="AB61" s="167">
        <v>0</v>
      </c>
      <c r="AC61" s="167">
        <v>3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8</v>
      </c>
      <c r="CB61" s="202">
        <v>0</v>
      </c>
      <c r="CZ61" s="167">
        <v>0</v>
      </c>
    </row>
    <row r="62" spans="1:57" ht="12.75">
      <c r="A62" s="211"/>
      <c r="B62" s="212" t="s">
        <v>74</v>
      </c>
      <c r="C62" s="213" t="str">
        <f>CONCATENATE(B53," ",C53)</f>
        <v>D96 Přesuny suti a vybouraných hmot</v>
      </c>
      <c r="D62" s="214"/>
      <c r="E62" s="215"/>
      <c r="F62" s="216"/>
      <c r="G62" s="217">
        <f>SUM(G53:G61)</f>
        <v>0</v>
      </c>
      <c r="O62" s="195">
        <v>4</v>
      </c>
      <c r="BA62" s="218">
        <f>SUM(BA53:BA61)</f>
        <v>0</v>
      </c>
      <c r="BB62" s="218">
        <f>SUM(BB53:BB61)</f>
        <v>0</v>
      </c>
      <c r="BC62" s="218">
        <f>SUM(BC53:BC61)</f>
        <v>0</v>
      </c>
      <c r="BD62" s="218">
        <f>SUM(BD53:BD61)</f>
        <v>0</v>
      </c>
      <c r="BE62" s="218">
        <f>SUM(BE53:BE61)</f>
        <v>0</v>
      </c>
    </row>
    <row r="63" spans="1:15" ht="12.75">
      <c r="A63" s="188" t="s">
        <v>72</v>
      </c>
      <c r="B63" s="189" t="s">
        <v>163</v>
      </c>
      <c r="C63" s="190" t="s">
        <v>164</v>
      </c>
      <c r="D63" s="191"/>
      <c r="E63" s="192"/>
      <c r="F63" s="192"/>
      <c r="G63" s="193"/>
      <c r="H63" s="194"/>
      <c r="I63" s="194"/>
      <c r="O63" s="195">
        <v>1</v>
      </c>
    </row>
    <row r="64" spans="1:104" ht="12.75">
      <c r="A64" s="196">
        <v>22</v>
      </c>
      <c r="B64" s="197" t="s">
        <v>165</v>
      </c>
      <c r="C64" s="198" t="s">
        <v>166</v>
      </c>
      <c r="D64" s="199" t="s">
        <v>149</v>
      </c>
      <c r="E64" s="200">
        <v>0.7788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10</v>
      </c>
      <c r="AC64" s="167">
        <v>10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10</v>
      </c>
      <c r="CZ64" s="167">
        <v>0</v>
      </c>
    </row>
    <row r="65" spans="1:15" ht="12.75">
      <c r="A65" s="203"/>
      <c r="B65" s="205"/>
      <c r="C65" s="206" t="s">
        <v>167</v>
      </c>
      <c r="D65" s="207"/>
      <c r="E65" s="208">
        <v>0.7788</v>
      </c>
      <c r="F65" s="209"/>
      <c r="G65" s="210"/>
      <c r="M65" s="204" t="s">
        <v>167</v>
      </c>
      <c r="O65" s="195"/>
    </row>
    <row r="66" spans="1:104" ht="12.75">
      <c r="A66" s="196">
        <v>23</v>
      </c>
      <c r="B66" s="197" t="s">
        <v>168</v>
      </c>
      <c r="C66" s="198" t="s">
        <v>169</v>
      </c>
      <c r="D66" s="199" t="s">
        <v>149</v>
      </c>
      <c r="E66" s="200">
        <v>1.92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10</v>
      </c>
      <c r="AC66" s="167">
        <v>10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10</v>
      </c>
      <c r="CZ66" s="167">
        <v>0</v>
      </c>
    </row>
    <row r="67" spans="1:15" ht="12.75">
      <c r="A67" s="203"/>
      <c r="B67" s="205"/>
      <c r="C67" s="206" t="s">
        <v>154</v>
      </c>
      <c r="D67" s="207"/>
      <c r="E67" s="208">
        <v>1.92</v>
      </c>
      <c r="F67" s="209"/>
      <c r="G67" s="210"/>
      <c r="M67" s="204" t="s">
        <v>154</v>
      </c>
      <c r="O67" s="195"/>
    </row>
    <row r="68" spans="1:104" ht="12.75">
      <c r="A68" s="196">
        <v>24</v>
      </c>
      <c r="B68" s="197" t="s">
        <v>170</v>
      </c>
      <c r="C68" s="198" t="s">
        <v>171</v>
      </c>
      <c r="D68" s="199" t="s">
        <v>149</v>
      </c>
      <c r="E68" s="200">
        <v>4.32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10</v>
      </c>
      <c r="AC68" s="167">
        <v>10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10</v>
      </c>
      <c r="CZ68" s="167">
        <v>0</v>
      </c>
    </row>
    <row r="69" spans="1:15" ht="12.75">
      <c r="A69" s="203"/>
      <c r="B69" s="205"/>
      <c r="C69" s="206" t="s">
        <v>156</v>
      </c>
      <c r="D69" s="207"/>
      <c r="E69" s="208">
        <v>4.32</v>
      </c>
      <c r="F69" s="209"/>
      <c r="G69" s="210"/>
      <c r="M69" s="204" t="s">
        <v>156</v>
      </c>
      <c r="O69" s="195"/>
    </row>
    <row r="70" spans="1:104" ht="12.75">
      <c r="A70" s="196">
        <v>25</v>
      </c>
      <c r="B70" s="197" t="s">
        <v>172</v>
      </c>
      <c r="C70" s="198" t="s">
        <v>173</v>
      </c>
      <c r="D70" s="199" t="s">
        <v>149</v>
      </c>
      <c r="E70" s="200">
        <v>3.4656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0</v>
      </c>
      <c r="AC70" s="167">
        <v>0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0</v>
      </c>
      <c r="CZ70" s="167">
        <v>0</v>
      </c>
    </row>
    <row r="71" spans="1:15" ht="12.75">
      <c r="A71" s="203"/>
      <c r="B71" s="205"/>
      <c r="C71" s="206" t="s">
        <v>174</v>
      </c>
      <c r="D71" s="207"/>
      <c r="E71" s="208">
        <v>2.128</v>
      </c>
      <c r="F71" s="209"/>
      <c r="G71" s="210"/>
      <c r="M71" s="204" t="s">
        <v>174</v>
      </c>
      <c r="O71" s="195"/>
    </row>
    <row r="72" spans="1:15" ht="12.75">
      <c r="A72" s="203"/>
      <c r="B72" s="205"/>
      <c r="C72" s="206" t="s">
        <v>175</v>
      </c>
      <c r="D72" s="207"/>
      <c r="E72" s="208">
        <v>1.3376</v>
      </c>
      <c r="F72" s="209"/>
      <c r="G72" s="210"/>
      <c r="M72" s="204" t="s">
        <v>175</v>
      </c>
      <c r="O72" s="195"/>
    </row>
    <row r="73" spans="1:104" ht="20.4">
      <c r="A73" s="196">
        <v>26</v>
      </c>
      <c r="B73" s="197" t="s">
        <v>176</v>
      </c>
      <c r="C73" s="198" t="s">
        <v>177</v>
      </c>
      <c r="D73" s="199" t="s">
        <v>149</v>
      </c>
      <c r="E73" s="200">
        <v>3.6844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10</v>
      </c>
      <c r="AC73" s="167">
        <v>10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10</v>
      </c>
      <c r="CZ73" s="167">
        <v>0</v>
      </c>
    </row>
    <row r="74" spans="1:15" ht="12.75">
      <c r="A74" s="203"/>
      <c r="B74" s="205"/>
      <c r="C74" s="206" t="s">
        <v>178</v>
      </c>
      <c r="D74" s="207"/>
      <c r="E74" s="208">
        <v>3.6844</v>
      </c>
      <c r="F74" s="209"/>
      <c r="G74" s="210"/>
      <c r="M74" s="204" t="s">
        <v>178</v>
      </c>
      <c r="O74" s="195"/>
    </row>
    <row r="75" spans="1:104" ht="12.75">
      <c r="A75" s="196">
        <v>27</v>
      </c>
      <c r="B75" s="197" t="s">
        <v>179</v>
      </c>
      <c r="C75" s="198" t="s">
        <v>180</v>
      </c>
      <c r="D75" s="199" t="s">
        <v>149</v>
      </c>
      <c r="E75" s="200">
        <v>0.4276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10</v>
      </c>
      <c r="AC75" s="167">
        <v>10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10</v>
      </c>
      <c r="CZ75" s="167">
        <v>0</v>
      </c>
    </row>
    <row r="76" spans="1:15" ht="12.75">
      <c r="A76" s="203"/>
      <c r="B76" s="205"/>
      <c r="C76" s="206" t="s">
        <v>157</v>
      </c>
      <c r="D76" s="207"/>
      <c r="E76" s="208">
        <v>0.1807</v>
      </c>
      <c r="F76" s="209"/>
      <c r="G76" s="210"/>
      <c r="M76" s="204" t="s">
        <v>157</v>
      </c>
      <c r="O76" s="195"/>
    </row>
    <row r="77" spans="1:15" ht="12.75">
      <c r="A77" s="203"/>
      <c r="B77" s="205"/>
      <c r="C77" s="206" t="s">
        <v>181</v>
      </c>
      <c r="D77" s="207"/>
      <c r="E77" s="208">
        <v>0.1763</v>
      </c>
      <c r="F77" s="209"/>
      <c r="G77" s="210"/>
      <c r="M77" s="204" t="s">
        <v>181</v>
      </c>
      <c r="O77" s="195"/>
    </row>
    <row r="78" spans="1:15" ht="12.75">
      <c r="A78" s="203"/>
      <c r="B78" s="205"/>
      <c r="C78" s="206" t="s">
        <v>182</v>
      </c>
      <c r="D78" s="207"/>
      <c r="E78" s="208">
        <v>0.0706</v>
      </c>
      <c r="F78" s="209"/>
      <c r="G78" s="210"/>
      <c r="M78" s="204" t="s">
        <v>182</v>
      </c>
      <c r="O78" s="195"/>
    </row>
    <row r="79" spans="1:57" ht="12.75">
      <c r="A79" s="211"/>
      <c r="B79" s="212" t="s">
        <v>74</v>
      </c>
      <c r="C79" s="213" t="str">
        <f>CONCATENATE(B63," ",C63)</f>
        <v>999 Poplatky za skládky</v>
      </c>
      <c r="D79" s="214"/>
      <c r="E79" s="215"/>
      <c r="F79" s="216"/>
      <c r="G79" s="217">
        <f>SUM(G63:G78)</f>
        <v>0</v>
      </c>
      <c r="O79" s="195">
        <v>4</v>
      </c>
      <c r="BA79" s="218">
        <f>SUM(BA63:BA78)</f>
        <v>0</v>
      </c>
      <c r="BB79" s="218">
        <f>SUM(BB63:BB78)</f>
        <v>0</v>
      </c>
      <c r="BC79" s="218">
        <f>SUM(BC63:BC78)</f>
        <v>0</v>
      </c>
      <c r="BD79" s="218">
        <f>SUM(BD63:BD78)</f>
        <v>0</v>
      </c>
      <c r="BE79" s="218">
        <f>SUM(BE63:BE78)</f>
        <v>0</v>
      </c>
    </row>
    <row r="80" spans="1:15" ht="12.75">
      <c r="A80" s="188" t="s">
        <v>72</v>
      </c>
      <c r="B80" s="189" t="s">
        <v>183</v>
      </c>
      <c r="C80" s="190" t="s">
        <v>184</v>
      </c>
      <c r="D80" s="191"/>
      <c r="E80" s="192"/>
      <c r="F80" s="192"/>
      <c r="G80" s="193"/>
      <c r="H80" s="194"/>
      <c r="I80" s="194"/>
      <c r="O80" s="195">
        <v>1</v>
      </c>
    </row>
    <row r="81" spans="1:104" ht="20.4">
      <c r="A81" s="196">
        <v>28</v>
      </c>
      <c r="B81" s="197" t="s">
        <v>185</v>
      </c>
      <c r="C81" s="198" t="s">
        <v>186</v>
      </c>
      <c r="D81" s="199" t="s">
        <v>85</v>
      </c>
      <c r="E81" s="200">
        <v>65.22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0</v>
      </c>
      <c r="AC81" s="167">
        <v>0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0</v>
      </c>
      <c r="CZ81" s="167">
        <v>0.00512</v>
      </c>
    </row>
    <row r="82" spans="1:15" ht="12.75">
      <c r="A82" s="203"/>
      <c r="B82" s="205"/>
      <c r="C82" s="206" t="s">
        <v>187</v>
      </c>
      <c r="D82" s="207"/>
      <c r="E82" s="208">
        <v>65.22</v>
      </c>
      <c r="F82" s="209"/>
      <c r="G82" s="210"/>
      <c r="M82" s="204" t="s">
        <v>187</v>
      </c>
      <c r="O82" s="195"/>
    </row>
    <row r="83" spans="1:104" ht="20.4">
      <c r="A83" s="196">
        <v>29</v>
      </c>
      <c r="B83" s="197" t="s">
        <v>188</v>
      </c>
      <c r="C83" s="198" t="s">
        <v>189</v>
      </c>
      <c r="D83" s="199" t="s">
        <v>85</v>
      </c>
      <c r="E83" s="200">
        <v>65.22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7</v>
      </c>
      <c r="AC83" s="167">
        <v>7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7</v>
      </c>
      <c r="CZ83" s="167">
        <v>0.00023</v>
      </c>
    </row>
    <row r="84" spans="1:104" ht="20.4">
      <c r="A84" s="196">
        <v>30</v>
      </c>
      <c r="B84" s="197" t="s">
        <v>190</v>
      </c>
      <c r="C84" s="198" t="s">
        <v>191</v>
      </c>
      <c r="D84" s="199" t="s">
        <v>85</v>
      </c>
      <c r="E84" s="200">
        <v>65.22</v>
      </c>
      <c r="F84" s="200">
        <v>0</v>
      </c>
      <c r="G84" s="201">
        <f>E84*F84</f>
        <v>0</v>
      </c>
      <c r="O84" s="195">
        <v>2</v>
      </c>
      <c r="AA84" s="167">
        <v>12</v>
      </c>
      <c r="AB84" s="167">
        <v>0</v>
      </c>
      <c r="AC84" s="167">
        <v>81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12</v>
      </c>
      <c r="CB84" s="202">
        <v>0</v>
      </c>
      <c r="CZ84" s="167">
        <v>0</v>
      </c>
    </row>
    <row r="85" spans="1:15" ht="12.75">
      <c r="A85" s="203"/>
      <c r="B85" s="205"/>
      <c r="C85" s="206" t="s">
        <v>187</v>
      </c>
      <c r="D85" s="207"/>
      <c r="E85" s="208">
        <v>65.22</v>
      </c>
      <c r="F85" s="209"/>
      <c r="G85" s="210"/>
      <c r="M85" s="204" t="s">
        <v>187</v>
      </c>
      <c r="O85" s="195"/>
    </row>
    <row r="86" spans="1:104" ht="12.75">
      <c r="A86" s="196">
        <v>31</v>
      </c>
      <c r="B86" s="197" t="s">
        <v>192</v>
      </c>
      <c r="C86" s="198" t="s">
        <v>193</v>
      </c>
      <c r="D86" s="199" t="s">
        <v>85</v>
      </c>
      <c r="E86" s="200">
        <v>66.5244</v>
      </c>
      <c r="F86" s="200">
        <v>0</v>
      </c>
      <c r="G86" s="201">
        <f>E86*F86</f>
        <v>0</v>
      </c>
      <c r="O86" s="195">
        <v>2</v>
      </c>
      <c r="AA86" s="167">
        <v>3</v>
      </c>
      <c r="AB86" s="167">
        <v>7</v>
      </c>
      <c r="AC86" s="167">
        <v>63140546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3</v>
      </c>
      <c r="CB86" s="202">
        <v>7</v>
      </c>
      <c r="CZ86" s="167">
        <v>0.00372</v>
      </c>
    </row>
    <row r="87" spans="1:15" ht="12.75">
      <c r="A87" s="203"/>
      <c r="B87" s="205"/>
      <c r="C87" s="206" t="s">
        <v>194</v>
      </c>
      <c r="D87" s="207"/>
      <c r="E87" s="208">
        <v>66.5244</v>
      </c>
      <c r="F87" s="209"/>
      <c r="G87" s="210"/>
      <c r="M87" s="204" t="s">
        <v>194</v>
      </c>
      <c r="O87" s="195"/>
    </row>
    <row r="88" spans="1:104" ht="20.4">
      <c r="A88" s="196">
        <v>32</v>
      </c>
      <c r="B88" s="197" t="s">
        <v>195</v>
      </c>
      <c r="C88" s="198" t="s">
        <v>196</v>
      </c>
      <c r="D88" s="199" t="s">
        <v>85</v>
      </c>
      <c r="E88" s="200">
        <v>76.18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7</v>
      </c>
      <c r="AC88" s="167">
        <v>7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7</v>
      </c>
      <c r="CZ88" s="167">
        <v>0</v>
      </c>
    </row>
    <row r="89" spans="1:15" ht="12.75">
      <c r="A89" s="203"/>
      <c r="B89" s="205"/>
      <c r="C89" s="206" t="s">
        <v>197</v>
      </c>
      <c r="D89" s="207"/>
      <c r="E89" s="208">
        <v>76.18</v>
      </c>
      <c r="F89" s="209"/>
      <c r="G89" s="210"/>
      <c r="M89" s="204" t="s">
        <v>197</v>
      </c>
      <c r="O89" s="195"/>
    </row>
    <row r="90" spans="1:104" ht="12.75">
      <c r="A90" s="196">
        <v>33</v>
      </c>
      <c r="B90" s="197" t="s">
        <v>198</v>
      </c>
      <c r="C90" s="198" t="s">
        <v>199</v>
      </c>
      <c r="D90" s="199" t="s">
        <v>85</v>
      </c>
      <c r="E90" s="200">
        <v>77.7036</v>
      </c>
      <c r="F90" s="200">
        <v>0</v>
      </c>
      <c r="G90" s="201">
        <f>E90*F90</f>
        <v>0</v>
      </c>
      <c r="O90" s="195">
        <v>2</v>
      </c>
      <c r="AA90" s="167">
        <v>3</v>
      </c>
      <c r="AB90" s="167">
        <v>7</v>
      </c>
      <c r="AC90" s="167">
        <v>631508593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3</v>
      </c>
      <c r="CB90" s="202">
        <v>7</v>
      </c>
      <c r="CZ90" s="167">
        <v>0.00144</v>
      </c>
    </row>
    <row r="91" spans="1:15" ht="12.75">
      <c r="A91" s="203"/>
      <c r="B91" s="205"/>
      <c r="C91" s="206" t="s">
        <v>200</v>
      </c>
      <c r="D91" s="207"/>
      <c r="E91" s="208">
        <v>77.7036</v>
      </c>
      <c r="F91" s="209"/>
      <c r="G91" s="210"/>
      <c r="M91" s="204" t="s">
        <v>200</v>
      </c>
      <c r="O91" s="195"/>
    </row>
    <row r="92" spans="1:104" ht="12.75">
      <c r="A92" s="196">
        <v>34</v>
      </c>
      <c r="B92" s="197" t="s">
        <v>201</v>
      </c>
      <c r="C92" s="198" t="s">
        <v>202</v>
      </c>
      <c r="D92" s="199" t="s">
        <v>85</v>
      </c>
      <c r="E92" s="200">
        <v>76.18</v>
      </c>
      <c r="F92" s="200">
        <v>0</v>
      </c>
      <c r="G92" s="201">
        <f>E92*F92</f>
        <v>0</v>
      </c>
      <c r="O92" s="195">
        <v>2</v>
      </c>
      <c r="AA92" s="167">
        <v>11</v>
      </c>
      <c r="AB92" s="167">
        <v>3</v>
      </c>
      <c r="AC92" s="167">
        <v>75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11</v>
      </c>
      <c r="CB92" s="202">
        <v>3</v>
      </c>
      <c r="CZ92" s="167">
        <v>0.00145</v>
      </c>
    </row>
    <row r="93" spans="1:104" ht="12.75">
      <c r="A93" s="196">
        <v>35</v>
      </c>
      <c r="B93" s="197" t="s">
        <v>203</v>
      </c>
      <c r="C93" s="198" t="s">
        <v>204</v>
      </c>
      <c r="D93" s="199" t="s">
        <v>61</v>
      </c>
      <c r="E93" s="200"/>
      <c r="F93" s="200">
        <v>0</v>
      </c>
      <c r="G93" s="201">
        <f>E93*F93</f>
        <v>0</v>
      </c>
      <c r="O93" s="195">
        <v>2</v>
      </c>
      <c r="AA93" s="167">
        <v>7</v>
      </c>
      <c r="AB93" s="167">
        <v>1002</v>
      </c>
      <c r="AC93" s="167">
        <v>5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7</v>
      </c>
      <c r="CB93" s="202">
        <v>1002</v>
      </c>
      <c r="CZ93" s="167">
        <v>0</v>
      </c>
    </row>
    <row r="94" spans="1:57" ht="12.75">
      <c r="A94" s="211"/>
      <c r="B94" s="212" t="s">
        <v>74</v>
      </c>
      <c r="C94" s="213" t="str">
        <f>CONCATENATE(B80," ",C80)</f>
        <v>713 Izolace tepelné</v>
      </c>
      <c r="D94" s="214"/>
      <c r="E94" s="215"/>
      <c r="F94" s="216"/>
      <c r="G94" s="217">
        <f>SUM(G80:G93)</f>
        <v>0</v>
      </c>
      <c r="O94" s="195">
        <v>4</v>
      </c>
      <c r="BA94" s="218">
        <f>SUM(BA80:BA93)</f>
        <v>0</v>
      </c>
      <c r="BB94" s="218">
        <f>SUM(BB80:BB93)</f>
        <v>0</v>
      </c>
      <c r="BC94" s="218">
        <f>SUM(BC80:BC93)</f>
        <v>0</v>
      </c>
      <c r="BD94" s="218">
        <f>SUM(BD80:BD93)</f>
        <v>0</v>
      </c>
      <c r="BE94" s="218">
        <f>SUM(BE80:BE93)</f>
        <v>0</v>
      </c>
    </row>
    <row r="95" spans="1:15" ht="12.75">
      <c r="A95" s="188" t="s">
        <v>72</v>
      </c>
      <c r="B95" s="189" t="s">
        <v>205</v>
      </c>
      <c r="C95" s="190" t="s">
        <v>206</v>
      </c>
      <c r="D95" s="191"/>
      <c r="E95" s="192"/>
      <c r="F95" s="192"/>
      <c r="G95" s="193"/>
      <c r="H95" s="194"/>
      <c r="I95" s="194"/>
      <c r="O95" s="195">
        <v>1</v>
      </c>
    </row>
    <row r="96" spans="1:104" ht="20.4">
      <c r="A96" s="196">
        <v>36</v>
      </c>
      <c r="B96" s="197" t="s">
        <v>207</v>
      </c>
      <c r="C96" s="198" t="s">
        <v>208</v>
      </c>
      <c r="D96" s="199" t="s">
        <v>85</v>
      </c>
      <c r="E96" s="200">
        <v>259.4644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0</v>
      </c>
      <c r="AC96" s="167">
        <v>0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0</v>
      </c>
      <c r="CZ96" s="167">
        <v>0.0066</v>
      </c>
    </row>
    <row r="97" spans="1:15" ht="12.75">
      <c r="A97" s="203"/>
      <c r="B97" s="205"/>
      <c r="C97" s="206" t="s">
        <v>209</v>
      </c>
      <c r="D97" s="207"/>
      <c r="E97" s="208">
        <v>12.3165</v>
      </c>
      <c r="F97" s="209"/>
      <c r="G97" s="210"/>
      <c r="M97" s="204" t="s">
        <v>209</v>
      </c>
      <c r="O97" s="195"/>
    </row>
    <row r="98" spans="1:15" ht="12.75">
      <c r="A98" s="203"/>
      <c r="B98" s="205"/>
      <c r="C98" s="206" t="s">
        <v>95</v>
      </c>
      <c r="D98" s="207"/>
      <c r="E98" s="208">
        <v>16.5648</v>
      </c>
      <c r="F98" s="209"/>
      <c r="G98" s="210"/>
      <c r="M98" s="204" t="s">
        <v>95</v>
      </c>
      <c r="O98" s="195"/>
    </row>
    <row r="99" spans="1:15" ht="12.75">
      <c r="A99" s="203"/>
      <c r="B99" s="205"/>
      <c r="C99" s="206" t="s">
        <v>96</v>
      </c>
      <c r="D99" s="207"/>
      <c r="E99" s="208">
        <v>13.4037</v>
      </c>
      <c r="F99" s="209"/>
      <c r="G99" s="210"/>
      <c r="M99" s="204" t="s">
        <v>96</v>
      </c>
      <c r="O99" s="195"/>
    </row>
    <row r="100" spans="1:15" ht="12.75">
      <c r="A100" s="203"/>
      <c r="B100" s="205"/>
      <c r="C100" s="206" t="s">
        <v>97</v>
      </c>
      <c r="D100" s="207"/>
      <c r="E100" s="208">
        <v>179.1601</v>
      </c>
      <c r="F100" s="209"/>
      <c r="G100" s="210"/>
      <c r="M100" s="204" t="s">
        <v>97</v>
      </c>
      <c r="O100" s="195"/>
    </row>
    <row r="101" spans="1:15" ht="12.75">
      <c r="A101" s="203"/>
      <c r="B101" s="205"/>
      <c r="C101" s="206" t="s">
        <v>98</v>
      </c>
      <c r="D101" s="207"/>
      <c r="E101" s="208">
        <v>38.0193</v>
      </c>
      <c r="F101" s="209"/>
      <c r="G101" s="210"/>
      <c r="M101" s="204" t="s">
        <v>98</v>
      </c>
      <c r="O101" s="195"/>
    </row>
    <row r="102" spans="1:104" ht="12.75">
      <c r="A102" s="196">
        <v>37</v>
      </c>
      <c r="B102" s="197" t="s">
        <v>201</v>
      </c>
      <c r="C102" s="198" t="s">
        <v>210</v>
      </c>
      <c r="D102" s="199" t="s">
        <v>85</v>
      </c>
      <c r="E102" s="200">
        <v>259.4644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7</v>
      </c>
      <c r="CZ102" s="167">
        <v>0.00145</v>
      </c>
    </row>
    <row r="103" spans="1:104" ht="12.75">
      <c r="A103" s="196">
        <v>38</v>
      </c>
      <c r="B103" s="197" t="s">
        <v>211</v>
      </c>
      <c r="C103" s="198" t="s">
        <v>212</v>
      </c>
      <c r="D103" s="199" t="s">
        <v>213</v>
      </c>
      <c r="E103" s="200">
        <v>10.3786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0</v>
      </c>
      <c r="AC103" s="167">
        <v>0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0</v>
      </c>
      <c r="CZ103" s="167">
        <v>0.02357</v>
      </c>
    </row>
    <row r="104" spans="1:15" ht="12.75">
      <c r="A104" s="203"/>
      <c r="B104" s="205"/>
      <c r="C104" s="206" t="s">
        <v>214</v>
      </c>
      <c r="D104" s="207"/>
      <c r="E104" s="208">
        <v>10.3786</v>
      </c>
      <c r="F104" s="209"/>
      <c r="G104" s="210"/>
      <c r="M104" s="204" t="s">
        <v>214</v>
      </c>
      <c r="O104" s="195"/>
    </row>
    <row r="105" spans="1:104" ht="20.4">
      <c r="A105" s="196">
        <v>39</v>
      </c>
      <c r="B105" s="197" t="s">
        <v>215</v>
      </c>
      <c r="C105" s="198" t="s">
        <v>216</v>
      </c>
      <c r="D105" s="199" t="s">
        <v>85</v>
      </c>
      <c r="E105" s="200">
        <v>259.4644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7</v>
      </c>
      <c r="CZ105" s="167">
        <v>8E-05</v>
      </c>
    </row>
    <row r="106" spans="1:15" ht="12.75">
      <c r="A106" s="203"/>
      <c r="B106" s="205"/>
      <c r="C106" s="206" t="s">
        <v>217</v>
      </c>
      <c r="D106" s="207"/>
      <c r="E106" s="208">
        <v>12.3165</v>
      </c>
      <c r="F106" s="209"/>
      <c r="G106" s="210"/>
      <c r="M106" s="204" t="s">
        <v>217</v>
      </c>
      <c r="O106" s="195"/>
    </row>
    <row r="107" spans="1:15" ht="12.75">
      <c r="A107" s="203"/>
      <c r="B107" s="205"/>
      <c r="C107" s="206" t="s">
        <v>95</v>
      </c>
      <c r="D107" s="207"/>
      <c r="E107" s="208">
        <v>16.5648</v>
      </c>
      <c r="F107" s="209"/>
      <c r="G107" s="210"/>
      <c r="M107" s="204" t="s">
        <v>95</v>
      </c>
      <c r="O107" s="195"/>
    </row>
    <row r="108" spans="1:15" ht="12.75">
      <c r="A108" s="203"/>
      <c r="B108" s="205"/>
      <c r="C108" s="206" t="s">
        <v>96</v>
      </c>
      <c r="D108" s="207"/>
      <c r="E108" s="208">
        <v>13.4037</v>
      </c>
      <c r="F108" s="209"/>
      <c r="G108" s="210"/>
      <c r="M108" s="204" t="s">
        <v>96</v>
      </c>
      <c r="O108" s="195"/>
    </row>
    <row r="109" spans="1:15" ht="12.75">
      <c r="A109" s="203"/>
      <c r="B109" s="205"/>
      <c r="C109" s="206" t="s">
        <v>97</v>
      </c>
      <c r="D109" s="207"/>
      <c r="E109" s="208">
        <v>179.1601</v>
      </c>
      <c r="F109" s="209"/>
      <c r="G109" s="210"/>
      <c r="M109" s="204" t="s">
        <v>97</v>
      </c>
      <c r="O109" s="195"/>
    </row>
    <row r="110" spans="1:15" ht="12.75">
      <c r="A110" s="203"/>
      <c r="B110" s="205"/>
      <c r="C110" s="206" t="s">
        <v>98</v>
      </c>
      <c r="D110" s="207"/>
      <c r="E110" s="208">
        <v>38.0193</v>
      </c>
      <c r="F110" s="209"/>
      <c r="G110" s="210"/>
      <c r="M110" s="204" t="s">
        <v>98</v>
      </c>
      <c r="O110" s="195"/>
    </row>
    <row r="111" spans="1:104" ht="20.4">
      <c r="A111" s="196">
        <v>40</v>
      </c>
      <c r="B111" s="197" t="s">
        <v>218</v>
      </c>
      <c r="C111" s="198" t="s">
        <v>219</v>
      </c>
      <c r="D111" s="199" t="s">
        <v>85</v>
      </c>
      <c r="E111" s="200">
        <v>76.18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7</v>
      </c>
      <c r="AC111" s="167">
        <v>7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7</v>
      </c>
      <c r="CZ111" s="167">
        <v>0.01426</v>
      </c>
    </row>
    <row r="112" spans="1:15" ht="12.75">
      <c r="A112" s="203"/>
      <c r="B112" s="205"/>
      <c r="C112" s="206" t="s">
        <v>197</v>
      </c>
      <c r="D112" s="207"/>
      <c r="E112" s="208">
        <v>76.18</v>
      </c>
      <c r="F112" s="209"/>
      <c r="G112" s="210"/>
      <c r="M112" s="204" t="s">
        <v>197</v>
      </c>
      <c r="O112" s="195"/>
    </row>
    <row r="113" spans="1:104" ht="12.75">
      <c r="A113" s="196">
        <v>41</v>
      </c>
      <c r="B113" s="197" t="s">
        <v>220</v>
      </c>
      <c r="C113" s="198" t="s">
        <v>221</v>
      </c>
      <c r="D113" s="199" t="s">
        <v>61</v>
      </c>
      <c r="E113" s="200"/>
      <c r="F113" s="200">
        <v>0</v>
      </c>
      <c r="G113" s="201">
        <f>E113*F113</f>
        <v>0</v>
      </c>
      <c r="O113" s="195">
        <v>2</v>
      </c>
      <c r="AA113" s="167">
        <v>7</v>
      </c>
      <c r="AB113" s="167">
        <v>1002</v>
      </c>
      <c r="AC113" s="167">
        <v>5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7</v>
      </c>
      <c r="CB113" s="202">
        <v>1002</v>
      </c>
      <c r="CZ113" s="167">
        <v>0</v>
      </c>
    </row>
    <row r="114" spans="1:57" ht="12.75">
      <c r="A114" s="211"/>
      <c r="B114" s="212" t="s">
        <v>74</v>
      </c>
      <c r="C114" s="213" t="str">
        <f>CONCATENATE(B95," ",C95)</f>
        <v>762 Konstrukce tesařské</v>
      </c>
      <c r="D114" s="214"/>
      <c r="E114" s="215"/>
      <c r="F114" s="216"/>
      <c r="G114" s="217">
        <f>SUM(G95:G113)</f>
        <v>0</v>
      </c>
      <c r="O114" s="195">
        <v>4</v>
      </c>
      <c r="BA114" s="218">
        <f>SUM(BA95:BA113)</f>
        <v>0</v>
      </c>
      <c r="BB114" s="218">
        <f>SUM(BB95:BB113)</f>
        <v>0</v>
      </c>
      <c r="BC114" s="218">
        <f>SUM(BC95:BC113)</f>
        <v>0</v>
      </c>
      <c r="BD114" s="218">
        <f>SUM(BD95:BD113)</f>
        <v>0</v>
      </c>
      <c r="BE114" s="218">
        <f>SUM(BE95:BE113)</f>
        <v>0</v>
      </c>
    </row>
    <row r="115" spans="1:15" ht="12.75">
      <c r="A115" s="188" t="s">
        <v>72</v>
      </c>
      <c r="B115" s="189" t="s">
        <v>222</v>
      </c>
      <c r="C115" s="190" t="s">
        <v>223</v>
      </c>
      <c r="D115" s="191"/>
      <c r="E115" s="192"/>
      <c r="F115" s="192"/>
      <c r="G115" s="193"/>
      <c r="H115" s="194"/>
      <c r="I115" s="194"/>
      <c r="O115" s="195">
        <v>1</v>
      </c>
    </row>
    <row r="116" spans="1:104" ht="20.4">
      <c r="A116" s="196">
        <v>42</v>
      </c>
      <c r="B116" s="197" t="s">
        <v>224</v>
      </c>
      <c r="C116" s="198" t="s">
        <v>225</v>
      </c>
      <c r="D116" s="199" t="s">
        <v>85</v>
      </c>
      <c r="E116" s="200">
        <v>259.4644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7</v>
      </c>
      <c r="AC116" s="167">
        <v>7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7</v>
      </c>
      <c r="CZ116" s="167">
        <v>0.00673</v>
      </c>
    </row>
    <row r="117" spans="1:15" ht="12.75">
      <c r="A117" s="203"/>
      <c r="B117" s="205"/>
      <c r="C117" s="206" t="s">
        <v>209</v>
      </c>
      <c r="D117" s="207"/>
      <c r="E117" s="208">
        <v>12.3165</v>
      </c>
      <c r="F117" s="209"/>
      <c r="G117" s="210"/>
      <c r="M117" s="204" t="s">
        <v>209</v>
      </c>
      <c r="O117" s="195"/>
    </row>
    <row r="118" spans="1:15" ht="12.75">
      <c r="A118" s="203"/>
      <c r="B118" s="205"/>
      <c r="C118" s="206" t="s">
        <v>95</v>
      </c>
      <c r="D118" s="207"/>
      <c r="E118" s="208">
        <v>16.5648</v>
      </c>
      <c r="F118" s="209"/>
      <c r="G118" s="210"/>
      <c r="M118" s="204" t="s">
        <v>95</v>
      </c>
      <c r="O118" s="195"/>
    </row>
    <row r="119" spans="1:15" ht="12.75">
      <c r="A119" s="203"/>
      <c r="B119" s="205"/>
      <c r="C119" s="206" t="s">
        <v>96</v>
      </c>
      <c r="D119" s="207"/>
      <c r="E119" s="208">
        <v>13.4037</v>
      </c>
      <c r="F119" s="209"/>
      <c r="G119" s="210"/>
      <c r="M119" s="204" t="s">
        <v>96</v>
      </c>
      <c r="O119" s="195"/>
    </row>
    <row r="120" spans="1:15" ht="12.75">
      <c r="A120" s="203"/>
      <c r="B120" s="205"/>
      <c r="C120" s="206" t="s">
        <v>97</v>
      </c>
      <c r="D120" s="207"/>
      <c r="E120" s="208">
        <v>179.1601</v>
      </c>
      <c r="F120" s="209"/>
      <c r="G120" s="210"/>
      <c r="M120" s="204" t="s">
        <v>97</v>
      </c>
      <c r="O120" s="195"/>
    </row>
    <row r="121" spans="1:15" ht="12.75">
      <c r="A121" s="203"/>
      <c r="B121" s="205"/>
      <c r="C121" s="206" t="s">
        <v>98</v>
      </c>
      <c r="D121" s="207"/>
      <c r="E121" s="208">
        <v>38.0193</v>
      </c>
      <c r="F121" s="209"/>
      <c r="G121" s="210"/>
      <c r="M121" s="204" t="s">
        <v>98</v>
      </c>
      <c r="O121" s="195"/>
    </row>
    <row r="122" spans="1:104" ht="12.75">
      <c r="A122" s="196">
        <v>43</v>
      </c>
      <c r="B122" s="197" t="s">
        <v>226</v>
      </c>
      <c r="C122" s="198" t="s">
        <v>227</v>
      </c>
      <c r="D122" s="199" t="s">
        <v>125</v>
      </c>
      <c r="E122" s="200">
        <v>25.5</v>
      </c>
      <c r="F122" s="200">
        <v>0</v>
      </c>
      <c r="G122" s="201">
        <f>E122*F122</f>
        <v>0</v>
      </c>
      <c r="O122" s="195">
        <v>2</v>
      </c>
      <c r="AA122" s="167">
        <v>11</v>
      </c>
      <c r="AB122" s="167">
        <v>3</v>
      </c>
      <c r="AC122" s="167">
        <v>66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11</v>
      </c>
      <c r="CB122" s="202">
        <v>3</v>
      </c>
      <c r="CZ122" s="167">
        <v>0</v>
      </c>
    </row>
    <row r="123" spans="1:104" ht="12.75">
      <c r="A123" s="196">
        <v>44</v>
      </c>
      <c r="B123" s="197" t="s">
        <v>228</v>
      </c>
      <c r="C123" s="198" t="s">
        <v>229</v>
      </c>
      <c r="D123" s="199" t="s">
        <v>125</v>
      </c>
      <c r="E123" s="200">
        <v>19.5</v>
      </c>
      <c r="F123" s="200">
        <v>0</v>
      </c>
      <c r="G123" s="201">
        <f>E123*F123</f>
        <v>0</v>
      </c>
      <c r="O123" s="195">
        <v>2</v>
      </c>
      <c r="AA123" s="167">
        <v>11</v>
      </c>
      <c r="AB123" s="167">
        <v>3</v>
      </c>
      <c r="AC123" s="167">
        <v>67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11</v>
      </c>
      <c r="CB123" s="202">
        <v>3</v>
      </c>
      <c r="CZ123" s="167">
        <v>0</v>
      </c>
    </row>
    <row r="124" spans="1:104" ht="12.75">
      <c r="A124" s="196">
        <v>45</v>
      </c>
      <c r="B124" s="197" t="s">
        <v>230</v>
      </c>
      <c r="C124" s="198" t="s">
        <v>231</v>
      </c>
      <c r="D124" s="199" t="s">
        <v>125</v>
      </c>
      <c r="E124" s="200">
        <v>34.5</v>
      </c>
      <c r="F124" s="200">
        <v>0</v>
      </c>
      <c r="G124" s="201">
        <f>E124*F124</f>
        <v>0</v>
      </c>
      <c r="O124" s="195">
        <v>2</v>
      </c>
      <c r="AA124" s="167">
        <v>11</v>
      </c>
      <c r="AB124" s="167">
        <v>3</v>
      </c>
      <c r="AC124" s="167">
        <v>68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11</v>
      </c>
      <c r="CB124" s="202">
        <v>3</v>
      </c>
      <c r="CZ124" s="167">
        <v>0</v>
      </c>
    </row>
    <row r="125" spans="1:104" ht="12.75">
      <c r="A125" s="196">
        <v>46</v>
      </c>
      <c r="B125" s="197" t="s">
        <v>232</v>
      </c>
      <c r="C125" s="198" t="s">
        <v>233</v>
      </c>
      <c r="D125" s="199" t="s">
        <v>125</v>
      </c>
      <c r="E125" s="200">
        <v>2.8</v>
      </c>
      <c r="F125" s="200">
        <v>0</v>
      </c>
      <c r="G125" s="201">
        <f>E125*F125</f>
        <v>0</v>
      </c>
      <c r="O125" s="195">
        <v>2</v>
      </c>
      <c r="AA125" s="167">
        <v>11</v>
      </c>
      <c r="AB125" s="167">
        <v>3</v>
      </c>
      <c r="AC125" s="167">
        <v>69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11</v>
      </c>
      <c r="CB125" s="202">
        <v>3</v>
      </c>
      <c r="CZ125" s="167">
        <v>0</v>
      </c>
    </row>
    <row r="126" spans="1:104" ht="12.75">
      <c r="A126" s="196">
        <v>47</v>
      </c>
      <c r="B126" s="197" t="s">
        <v>232</v>
      </c>
      <c r="C126" s="198" t="s">
        <v>234</v>
      </c>
      <c r="D126" s="199" t="s">
        <v>125</v>
      </c>
      <c r="E126" s="200">
        <v>1.6</v>
      </c>
      <c r="F126" s="200">
        <v>0</v>
      </c>
      <c r="G126" s="201">
        <f>E126*F126</f>
        <v>0</v>
      </c>
      <c r="O126" s="195">
        <v>2</v>
      </c>
      <c r="AA126" s="167">
        <v>11</v>
      </c>
      <c r="AB126" s="167">
        <v>3</v>
      </c>
      <c r="AC126" s="167">
        <v>70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11</v>
      </c>
      <c r="CB126" s="202">
        <v>3</v>
      </c>
      <c r="CZ126" s="167">
        <v>0</v>
      </c>
    </row>
    <row r="127" spans="1:104" ht="12.75">
      <c r="A127" s="196">
        <v>48</v>
      </c>
      <c r="B127" s="197" t="s">
        <v>232</v>
      </c>
      <c r="C127" s="198" t="s">
        <v>235</v>
      </c>
      <c r="D127" s="199" t="s">
        <v>125</v>
      </c>
      <c r="E127" s="200">
        <v>2.8</v>
      </c>
      <c r="F127" s="200">
        <v>0</v>
      </c>
      <c r="G127" s="201">
        <f>E127*F127</f>
        <v>0</v>
      </c>
      <c r="O127" s="195">
        <v>2</v>
      </c>
      <c r="AA127" s="167">
        <v>11</v>
      </c>
      <c r="AB127" s="167">
        <v>3</v>
      </c>
      <c r="AC127" s="167">
        <v>71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11</v>
      </c>
      <c r="CB127" s="202">
        <v>3</v>
      </c>
      <c r="CZ127" s="167">
        <v>0</v>
      </c>
    </row>
    <row r="128" spans="1:104" ht="12.75">
      <c r="A128" s="196">
        <v>49</v>
      </c>
      <c r="B128" s="197" t="s">
        <v>232</v>
      </c>
      <c r="C128" s="198" t="s">
        <v>236</v>
      </c>
      <c r="D128" s="199" t="s">
        <v>125</v>
      </c>
      <c r="E128" s="200">
        <v>1.6</v>
      </c>
      <c r="F128" s="200">
        <v>0</v>
      </c>
      <c r="G128" s="201">
        <f>E128*F128</f>
        <v>0</v>
      </c>
      <c r="O128" s="195">
        <v>2</v>
      </c>
      <c r="AA128" s="167">
        <v>11</v>
      </c>
      <c r="AB128" s="167">
        <v>3</v>
      </c>
      <c r="AC128" s="167">
        <v>72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11</v>
      </c>
      <c r="CB128" s="202">
        <v>3</v>
      </c>
      <c r="CZ128" s="167">
        <v>0</v>
      </c>
    </row>
    <row r="129" spans="1:104" ht="12.75">
      <c r="A129" s="196">
        <v>50</v>
      </c>
      <c r="B129" s="197" t="s">
        <v>237</v>
      </c>
      <c r="C129" s="198" t="s">
        <v>238</v>
      </c>
      <c r="D129" s="199" t="s">
        <v>125</v>
      </c>
      <c r="E129" s="200">
        <v>37.5</v>
      </c>
      <c r="F129" s="200">
        <v>0</v>
      </c>
      <c r="G129" s="201">
        <f>E129*F129</f>
        <v>0</v>
      </c>
      <c r="O129" s="195">
        <v>2</v>
      </c>
      <c r="AA129" s="167">
        <v>11</v>
      </c>
      <c r="AB129" s="167">
        <v>3</v>
      </c>
      <c r="AC129" s="167">
        <v>73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11</v>
      </c>
      <c r="CB129" s="202">
        <v>3</v>
      </c>
      <c r="CZ129" s="167">
        <v>0</v>
      </c>
    </row>
    <row r="130" spans="1:104" ht="12.75">
      <c r="A130" s="196">
        <v>51</v>
      </c>
      <c r="B130" s="197" t="s">
        <v>237</v>
      </c>
      <c r="C130" s="198" t="s">
        <v>239</v>
      </c>
      <c r="D130" s="199" t="s">
        <v>125</v>
      </c>
      <c r="E130" s="200">
        <v>37.5</v>
      </c>
      <c r="F130" s="200">
        <v>0</v>
      </c>
      <c r="G130" s="201">
        <f>E130*F130</f>
        <v>0</v>
      </c>
      <c r="O130" s="195">
        <v>2</v>
      </c>
      <c r="AA130" s="167">
        <v>11</v>
      </c>
      <c r="AB130" s="167">
        <v>3</v>
      </c>
      <c r="AC130" s="167">
        <v>74</v>
      </c>
      <c r="AZ130" s="167">
        <v>2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11</v>
      </c>
      <c r="CB130" s="202">
        <v>3</v>
      </c>
      <c r="CZ130" s="167">
        <v>0</v>
      </c>
    </row>
    <row r="131" spans="1:104" ht="12.75">
      <c r="A131" s="196">
        <v>52</v>
      </c>
      <c r="B131" s="197" t="s">
        <v>240</v>
      </c>
      <c r="C131" s="198" t="s">
        <v>241</v>
      </c>
      <c r="D131" s="199" t="s">
        <v>125</v>
      </c>
      <c r="E131" s="200">
        <v>37.5</v>
      </c>
      <c r="F131" s="200">
        <v>0</v>
      </c>
      <c r="G131" s="201">
        <f>E131*F131</f>
        <v>0</v>
      </c>
      <c r="O131" s="195">
        <v>2</v>
      </c>
      <c r="AA131" s="167">
        <v>2</v>
      </c>
      <c r="AB131" s="167">
        <v>7</v>
      </c>
      <c r="AC131" s="167">
        <v>7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2</v>
      </c>
      <c r="CB131" s="202">
        <v>7</v>
      </c>
      <c r="CZ131" s="167">
        <v>0.00266</v>
      </c>
    </row>
    <row r="132" spans="1:104" ht="12.75">
      <c r="A132" s="196">
        <v>53</v>
      </c>
      <c r="B132" s="197" t="s">
        <v>242</v>
      </c>
      <c r="C132" s="198" t="s">
        <v>243</v>
      </c>
      <c r="D132" s="199" t="s">
        <v>125</v>
      </c>
      <c r="E132" s="200">
        <v>23.5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7</v>
      </c>
      <c r="AC132" s="167">
        <v>7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7</v>
      </c>
      <c r="CZ132" s="167">
        <v>0.00263</v>
      </c>
    </row>
    <row r="133" spans="1:15" ht="12.75">
      <c r="A133" s="203"/>
      <c r="B133" s="205"/>
      <c r="C133" s="206" t="s">
        <v>244</v>
      </c>
      <c r="D133" s="207"/>
      <c r="E133" s="208">
        <v>23.5</v>
      </c>
      <c r="F133" s="209"/>
      <c r="G133" s="210"/>
      <c r="M133" s="204" t="s">
        <v>244</v>
      </c>
      <c r="O133" s="195"/>
    </row>
    <row r="134" spans="1:104" ht="12.75">
      <c r="A134" s="196">
        <v>54</v>
      </c>
      <c r="B134" s="197" t="s">
        <v>245</v>
      </c>
      <c r="C134" s="198" t="s">
        <v>246</v>
      </c>
      <c r="D134" s="199" t="s">
        <v>121</v>
      </c>
      <c r="E134" s="200">
        <v>6</v>
      </c>
      <c r="F134" s="200">
        <v>0</v>
      </c>
      <c r="G134" s="201">
        <f>E134*F134</f>
        <v>0</v>
      </c>
      <c r="O134" s="195">
        <v>2</v>
      </c>
      <c r="AA134" s="167">
        <v>1</v>
      </c>
      <c r="AB134" s="167">
        <v>7</v>
      </c>
      <c r="AC134" s="167">
        <v>7</v>
      </c>
      <c r="AZ134" s="167">
        <v>2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1</v>
      </c>
      <c r="CB134" s="202">
        <v>7</v>
      </c>
      <c r="CZ134" s="167">
        <v>0.00165</v>
      </c>
    </row>
    <row r="135" spans="1:104" ht="12.75">
      <c r="A135" s="196">
        <v>55</v>
      </c>
      <c r="B135" s="197" t="s">
        <v>247</v>
      </c>
      <c r="C135" s="198" t="s">
        <v>248</v>
      </c>
      <c r="D135" s="199" t="s">
        <v>121</v>
      </c>
      <c r="E135" s="200">
        <v>5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7</v>
      </c>
      <c r="AC135" s="167">
        <v>7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7</v>
      </c>
      <c r="CZ135" s="167">
        <v>0.00655</v>
      </c>
    </row>
    <row r="136" spans="1:15" ht="12.75">
      <c r="A136" s="203"/>
      <c r="B136" s="205"/>
      <c r="C136" s="206" t="s">
        <v>249</v>
      </c>
      <c r="D136" s="207"/>
      <c r="E136" s="208">
        <v>5</v>
      </c>
      <c r="F136" s="209"/>
      <c r="G136" s="210"/>
      <c r="M136" s="204" t="s">
        <v>249</v>
      </c>
      <c r="O136" s="195"/>
    </row>
    <row r="137" spans="1:104" ht="12.75">
      <c r="A137" s="196">
        <v>56</v>
      </c>
      <c r="B137" s="197" t="s">
        <v>250</v>
      </c>
      <c r="C137" s="198" t="s">
        <v>251</v>
      </c>
      <c r="D137" s="199" t="s">
        <v>121</v>
      </c>
      <c r="E137" s="200">
        <v>12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7</v>
      </c>
      <c r="AC137" s="167">
        <v>7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7</v>
      </c>
      <c r="CZ137" s="167">
        <v>0</v>
      </c>
    </row>
    <row r="138" spans="1:104" ht="12.75">
      <c r="A138" s="196">
        <v>57</v>
      </c>
      <c r="B138" s="197" t="s">
        <v>252</v>
      </c>
      <c r="C138" s="198" t="s">
        <v>253</v>
      </c>
      <c r="D138" s="199" t="s">
        <v>121</v>
      </c>
      <c r="E138" s="200">
        <v>4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0</v>
      </c>
      <c r="AC138" s="167">
        <v>0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0</v>
      </c>
      <c r="CZ138" s="167">
        <v>0.00598</v>
      </c>
    </row>
    <row r="139" spans="1:15" ht="12.75">
      <c r="A139" s="203"/>
      <c r="B139" s="205"/>
      <c r="C139" s="206" t="s">
        <v>254</v>
      </c>
      <c r="D139" s="207"/>
      <c r="E139" s="208">
        <v>4</v>
      </c>
      <c r="F139" s="209"/>
      <c r="G139" s="210"/>
      <c r="M139" s="204" t="s">
        <v>254</v>
      </c>
      <c r="O139" s="195"/>
    </row>
    <row r="140" spans="1:104" ht="12.75">
      <c r="A140" s="196">
        <v>58</v>
      </c>
      <c r="B140" s="197" t="s">
        <v>255</v>
      </c>
      <c r="C140" s="198" t="s">
        <v>256</v>
      </c>
      <c r="D140" s="199" t="s">
        <v>61</v>
      </c>
      <c r="E140" s="200"/>
      <c r="F140" s="200">
        <v>0</v>
      </c>
      <c r="G140" s="201">
        <f>E140*F140</f>
        <v>0</v>
      </c>
      <c r="O140" s="195">
        <v>2</v>
      </c>
      <c r="AA140" s="167">
        <v>7</v>
      </c>
      <c r="AB140" s="167">
        <v>1002</v>
      </c>
      <c r="AC140" s="167">
        <v>5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7</v>
      </c>
      <c r="CB140" s="202">
        <v>1002</v>
      </c>
      <c r="CZ140" s="167">
        <v>0</v>
      </c>
    </row>
    <row r="141" spans="1:57" ht="12.75">
      <c r="A141" s="211"/>
      <c r="B141" s="212" t="s">
        <v>74</v>
      </c>
      <c r="C141" s="213" t="str">
        <f>CONCATENATE(B115," ",C115)</f>
        <v>764 Konstrukce klempířské</v>
      </c>
      <c r="D141" s="214"/>
      <c r="E141" s="215"/>
      <c r="F141" s="216"/>
      <c r="G141" s="217">
        <f>SUM(G115:G140)</f>
        <v>0</v>
      </c>
      <c r="O141" s="195">
        <v>4</v>
      </c>
      <c r="BA141" s="218">
        <f>SUM(BA115:BA140)</f>
        <v>0</v>
      </c>
      <c r="BB141" s="218">
        <f>SUM(BB115:BB140)</f>
        <v>0</v>
      </c>
      <c r="BC141" s="218">
        <f>SUM(BC115:BC140)</f>
        <v>0</v>
      </c>
      <c r="BD141" s="218">
        <f>SUM(BD115:BD140)</f>
        <v>0</v>
      </c>
      <c r="BE141" s="218">
        <f>SUM(BE115:BE140)</f>
        <v>0</v>
      </c>
    </row>
    <row r="142" spans="1:15" ht="12.75">
      <c r="A142" s="188" t="s">
        <v>72</v>
      </c>
      <c r="B142" s="189" t="s">
        <v>257</v>
      </c>
      <c r="C142" s="190" t="s">
        <v>258</v>
      </c>
      <c r="D142" s="191"/>
      <c r="E142" s="192"/>
      <c r="F142" s="192"/>
      <c r="G142" s="193"/>
      <c r="H142" s="194"/>
      <c r="I142" s="194"/>
      <c r="O142" s="195">
        <v>1</v>
      </c>
    </row>
    <row r="143" spans="1:104" ht="20.4">
      <c r="A143" s="196">
        <v>59</v>
      </c>
      <c r="B143" s="197" t="s">
        <v>259</v>
      </c>
      <c r="C143" s="198" t="s">
        <v>260</v>
      </c>
      <c r="D143" s="199" t="s">
        <v>121</v>
      </c>
      <c r="E143" s="200">
        <v>4</v>
      </c>
      <c r="F143" s="200">
        <v>0</v>
      </c>
      <c r="G143" s="201">
        <f>E143*F143</f>
        <v>0</v>
      </c>
      <c r="O143" s="195">
        <v>2</v>
      </c>
      <c r="AA143" s="167">
        <v>2</v>
      </c>
      <c r="AB143" s="167">
        <v>7</v>
      </c>
      <c r="AC143" s="167">
        <v>7</v>
      </c>
      <c r="AZ143" s="167">
        <v>2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2</v>
      </c>
      <c r="CB143" s="202">
        <v>7</v>
      </c>
      <c r="CZ143" s="167">
        <v>0.04589</v>
      </c>
    </row>
    <row r="144" spans="1:15" ht="12.75">
      <c r="A144" s="203"/>
      <c r="B144" s="205"/>
      <c r="C144" s="206" t="s">
        <v>261</v>
      </c>
      <c r="D144" s="207"/>
      <c r="E144" s="208">
        <v>4</v>
      </c>
      <c r="F144" s="209"/>
      <c r="G144" s="210"/>
      <c r="M144" s="204" t="s">
        <v>261</v>
      </c>
      <c r="O144" s="195"/>
    </row>
    <row r="145" spans="1:104" ht="20.4">
      <c r="A145" s="196">
        <v>60</v>
      </c>
      <c r="B145" s="197" t="s">
        <v>262</v>
      </c>
      <c r="C145" s="198" t="s">
        <v>263</v>
      </c>
      <c r="D145" s="199" t="s">
        <v>85</v>
      </c>
      <c r="E145" s="200">
        <v>28.1235</v>
      </c>
      <c r="F145" s="200">
        <v>0</v>
      </c>
      <c r="G145" s="201">
        <f>E145*F145</f>
        <v>0</v>
      </c>
      <c r="O145" s="195">
        <v>2</v>
      </c>
      <c r="AA145" s="167">
        <v>2</v>
      </c>
      <c r="AB145" s="167">
        <v>7</v>
      </c>
      <c r="AC145" s="167">
        <v>7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2</v>
      </c>
      <c r="CB145" s="202">
        <v>7</v>
      </c>
      <c r="CZ145" s="167">
        <v>0.0125</v>
      </c>
    </row>
    <row r="146" spans="1:15" ht="12.75">
      <c r="A146" s="203"/>
      <c r="B146" s="205"/>
      <c r="C146" s="206" t="s">
        <v>264</v>
      </c>
      <c r="D146" s="207"/>
      <c r="E146" s="208">
        <v>18.75</v>
      </c>
      <c r="F146" s="209"/>
      <c r="G146" s="210"/>
      <c r="M146" s="204" t="s">
        <v>264</v>
      </c>
      <c r="O146" s="195"/>
    </row>
    <row r="147" spans="1:15" ht="12.75">
      <c r="A147" s="203"/>
      <c r="B147" s="205"/>
      <c r="C147" s="206" t="s">
        <v>265</v>
      </c>
      <c r="D147" s="207"/>
      <c r="E147" s="208">
        <v>4.9425</v>
      </c>
      <c r="F147" s="209"/>
      <c r="G147" s="210"/>
      <c r="M147" s="204" t="s">
        <v>265</v>
      </c>
      <c r="O147" s="195"/>
    </row>
    <row r="148" spans="1:15" ht="12.75">
      <c r="A148" s="203"/>
      <c r="B148" s="205"/>
      <c r="C148" s="206" t="s">
        <v>266</v>
      </c>
      <c r="D148" s="207"/>
      <c r="E148" s="208">
        <v>4.431</v>
      </c>
      <c r="F148" s="209"/>
      <c r="G148" s="210"/>
      <c r="M148" s="204" t="s">
        <v>266</v>
      </c>
      <c r="O148" s="195"/>
    </row>
    <row r="149" spans="1:57" ht="12.75">
      <c r="A149" s="211"/>
      <c r="B149" s="212" t="s">
        <v>74</v>
      </c>
      <c r="C149" s="213" t="str">
        <f>CONCATENATE(B142," ",C142)</f>
        <v>766 Konstrukce truhlářské</v>
      </c>
      <c r="D149" s="214"/>
      <c r="E149" s="215"/>
      <c r="F149" s="216"/>
      <c r="G149" s="217">
        <f>SUM(G142:G148)</f>
        <v>0</v>
      </c>
      <c r="O149" s="195">
        <v>4</v>
      </c>
      <c r="BA149" s="218">
        <f>SUM(BA142:BA148)</f>
        <v>0</v>
      </c>
      <c r="BB149" s="218">
        <f>SUM(BB142:BB148)</f>
        <v>0</v>
      </c>
      <c r="BC149" s="218">
        <f>SUM(BC142:BC148)</f>
        <v>0</v>
      </c>
      <c r="BD149" s="218">
        <f>SUM(BD142:BD148)</f>
        <v>0</v>
      </c>
      <c r="BE149" s="218">
        <f>SUM(BE142:BE148)</f>
        <v>0</v>
      </c>
    </row>
    <row r="150" spans="1:15" ht="12.75">
      <c r="A150" s="188" t="s">
        <v>72</v>
      </c>
      <c r="B150" s="189" t="s">
        <v>267</v>
      </c>
      <c r="C150" s="190" t="s">
        <v>268</v>
      </c>
      <c r="D150" s="191"/>
      <c r="E150" s="192"/>
      <c r="F150" s="192"/>
      <c r="G150" s="193"/>
      <c r="H150" s="194"/>
      <c r="I150" s="194"/>
      <c r="O150" s="195">
        <v>1</v>
      </c>
    </row>
    <row r="151" spans="1:104" ht="20.4">
      <c r="A151" s="196">
        <v>61</v>
      </c>
      <c r="B151" s="197" t="s">
        <v>269</v>
      </c>
      <c r="C151" s="198" t="s">
        <v>270</v>
      </c>
      <c r="D151" s="199" t="s">
        <v>85</v>
      </c>
      <c r="E151" s="200">
        <v>141.4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7</v>
      </c>
      <c r="AC151" s="167">
        <v>7</v>
      </c>
      <c r="AZ151" s="167">
        <v>2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7</v>
      </c>
      <c r="CZ151" s="167">
        <v>0.00032</v>
      </c>
    </row>
    <row r="152" spans="1:15" ht="12.75">
      <c r="A152" s="203"/>
      <c r="B152" s="205"/>
      <c r="C152" s="206" t="s">
        <v>271</v>
      </c>
      <c r="D152" s="207"/>
      <c r="E152" s="208">
        <v>65.22</v>
      </c>
      <c r="F152" s="209"/>
      <c r="G152" s="210"/>
      <c r="M152" s="204" t="s">
        <v>271</v>
      </c>
      <c r="O152" s="195"/>
    </row>
    <row r="153" spans="1:15" ht="12.75">
      <c r="A153" s="203"/>
      <c r="B153" s="205"/>
      <c r="C153" s="206" t="s">
        <v>272</v>
      </c>
      <c r="D153" s="207"/>
      <c r="E153" s="208">
        <v>76.18</v>
      </c>
      <c r="F153" s="209"/>
      <c r="G153" s="210"/>
      <c r="M153" s="204" t="s">
        <v>272</v>
      </c>
      <c r="O153" s="195"/>
    </row>
    <row r="154" spans="1:57" ht="12.75">
      <c r="A154" s="211"/>
      <c r="B154" s="212" t="s">
        <v>74</v>
      </c>
      <c r="C154" s="213" t="str">
        <f>CONCATENATE(B150," ",C150)</f>
        <v>784 Malby</v>
      </c>
      <c r="D154" s="214"/>
      <c r="E154" s="215"/>
      <c r="F154" s="216"/>
      <c r="G154" s="217">
        <f>SUM(G150:G153)</f>
        <v>0</v>
      </c>
      <c r="O154" s="195">
        <v>4</v>
      </c>
      <c r="BA154" s="218">
        <f>SUM(BA150:BA153)</f>
        <v>0</v>
      </c>
      <c r="BB154" s="218">
        <f>SUM(BB150:BB153)</f>
        <v>0</v>
      </c>
      <c r="BC154" s="218">
        <f>SUM(BC150:BC153)</f>
        <v>0</v>
      </c>
      <c r="BD154" s="218">
        <f>SUM(BD150:BD153)</f>
        <v>0</v>
      </c>
      <c r="BE154" s="218">
        <f>SUM(BE150:BE153)</f>
        <v>0</v>
      </c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spans="1:7" ht="12.75">
      <c r="A178" s="219"/>
      <c r="B178" s="219"/>
      <c r="C178" s="219"/>
      <c r="D178" s="219"/>
      <c r="E178" s="219"/>
      <c r="F178" s="219"/>
      <c r="G178" s="219"/>
    </row>
    <row r="179" spans="1:7" ht="12.75">
      <c r="A179" s="219"/>
      <c r="B179" s="219"/>
      <c r="C179" s="219"/>
      <c r="D179" s="219"/>
      <c r="E179" s="219"/>
      <c r="F179" s="219"/>
      <c r="G179" s="219"/>
    </row>
    <row r="180" spans="1:7" ht="12.75">
      <c r="A180" s="219"/>
      <c r="B180" s="219"/>
      <c r="C180" s="219"/>
      <c r="D180" s="219"/>
      <c r="E180" s="219"/>
      <c r="F180" s="219"/>
      <c r="G180" s="219"/>
    </row>
    <row r="181" spans="1:7" ht="12.75">
      <c r="A181" s="219"/>
      <c r="B181" s="219"/>
      <c r="C181" s="219"/>
      <c r="D181" s="219"/>
      <c r="E181" s="219"/>
      <c r="F181" s="219"/>
      <c r="G181" s="219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spans="1:2" ht="12.75">
      <c r="A213" s="220"/>
      <c r="B213" s="220"/>
    </row>
    <row r="214" spans="1:7" ht="12.75">
      <c r="A214" s="219"/>
      <c r="B214" s="219"/>
      <c r="C214" s="222"/>
      <c r="D214" s="222"/>
      <c r="E214" s="223"/>
      <c r="F214" s="222"/>
      <c r="G214" s="224"/>
    </row>
    <row r="215" spans="1:7" ht="12.75">
      <c r="A215" s="225"/>
      <c r="B215" s="225"/>
      <c r="C215" s="219"/>
      <c r="D215" s="219"/>
      <c r="E215" s="226"/>
      <c r="F215" s="219"/>
      <c r="G215" s="219"/>
    </row>
    <row r="216" spans="1:7" ht="12.75">
      <c r="A216" s="219"/>
      <c r="B216" s="219"/>
      <c r="C216" s="219"/>
      <c r="D216" s="219"/>
      <c r="E216" s="226"/>
      <c r="F216" s="219"/>
      <c r="G216" s="219"/>
    </row>
    <row r="217" spans="1:7" ht="12.75">
      <c r="A217" s="219"/>
      <c r="B217" s="219"/>
      <c r="C217" s="219"/>
      <c r="D217" s="219"/>
      <c r="E217" s="226"/>
      <c r="F217" s="219"/>
      <c r="G217" s="219"/>
    </row>
    <row r="218" spans="1:7" ht="12.75">
      <c r="A218" s="219"/>
      <c r="B218" s="219"/>
      <c r="C218" s="219"/>
      <c r="D218" s="219"/>
      <c r="E218" s="226"/>
      <c r="F218" s="219"/>
      <c r="G218" s="219"/>
    </row>
    <row r="219" spans="1:7" ht="12.75">
      <c r="A219" s="219"/>
      <c r="B219" s="219"/>
      <c r="C219" s="219"/>
      <c r="D219" s="219"/>
      <c r="E219" s="226"/>
      <c r="F219" s="219"/>
      <c r="G219" s="219"/>
    </row>
    <row r="220" spans="1:7" ht="12.75">
      <c r="A220" s="219"/>
      <c r="B220" s="219"/>
      <c r="C220" s="219"/>
      <c r="D220" s="219"/>
      <c r="E220" s="226"/>
      <c r="F220" s="219"/>
      <c r="G220" s="219"/>
    </row>
    <row r="221" spans="1:7" ht="12.75">
      <c r="A221" s="219"/>
      <c r="B221" s="219"/>
      <c r="C221" s="219"/>
      <c r="D221" s="219"/>
      <c r="E221" s="226"/>
      <c r="F221" s="219"/>
      <c r="G221" s="219"/>
    </row>
    <row r="222" spans="1:7" ht="12.75">
      <c r="A222" s="219"/>
      <c r="B222" s="219"/>
      <c r="C222" s="219"/>
      <c r="D222" s="219"/>
      <c r="E222" s="226"/>
      <c r="F222" s="219"/>
      <c r="G222" s="219"/>
    </row>
    <row r="223" spans="1:7" ht="12.75">
      <c r="A223" s="219"/>
      <c r="B223" s="219"/>
      <c r="C223" s="219"/>
      <c r="D223" s="219"/>
      <c r="E223" s="226"/>
      <c r="F223" s="219"/>
      <c r="G223" s="219"/>
    </row>
    <row r="224" spans="1:7" ht="12.75">
      <c r="A224" s="219"/>
      <c r="B224" s="219"/>
      <c r="C224" s="219"/>
      <c r="D224" s="219"/>
      <c r="E224" s="226"/>
      <c r="F224" s="219"/>
      <c r="G224" s="219"/>
    </row>
    <row r="225" spans="1:7" ht="12.75">
      <c r="A225" s="219"/>
      <c r="B225" s="219"/>
      <c r="C225" s="219"/>
      <c r="D225" s="219"/>
      <c r="E225" s="226"/>
      <c r="F225" s="219"/>
      <c r="G225" s="219"/>
    </row>
    <row r="226" spans="1:7" ht="12.75">
      <c r="A226" s="219"/>
      <c r="B226" s="219"/>
      <c r="C226" s="219"/>
      <c r="D226" s="219"/>
      <c r="E226" s="226"/>
      <c r="F226" s="219"/>
      <c r="G226" s="219"/>
    </row>
    <row r="227" spans="1:7" ht="12.75">
      <c r="A227" s="219"/>
      <c r="B227" s="219"/>
      <c r="C227" s="219"/>
      <c r="D227" s="219"/>
      <c r="E227" s="226"/>
      <c r="F227" s="219"/>
      <c r="G227" s="219"/>
    </row>
  </sheetData>
  <mergeCells count="69">
    <mergeCell ref="C152:D152"/>
    <mergeCell ref="C153:D153"/>
    <mergeCell ref="C121:D121"/>
    <mergeCell ref="C133:D133"/>
    <mergeCell ref="C136:D136"/>
    <mergeCell ref="C139:D139"/>
    <mergeCell ref="C144:D144"/>
    <mergeCell ref="C146:D146"/>
    <mergeCell ref="C147:D147"/>
    <mergeCell ref="C148:D148"/>
    <mergeCell ref="C108:D108"/>
    <mergeCell ref="C109:D109"/>
    <mergeCell ref="C110:D110"/>
    <mergeCell ref="C112:D112"/>
    <mergeCell ref="C117:D117"/>
    <mergeCell ref="C118:D118"/>
    <mergeCell ref="C119:D119"/>
    <mergeCell ref="C120:D120"/>
    <mergeCell ref="C97:D97"/>
    <mergeCell ref="C98:D98"/>
    <mergeCell ref="C99:D99"/>
    <mergeCell ref="C100:D100"/>
    <mergeCell ref="C101:D101"/>
    <mergeCell ref="C104:D104"/>
    <mergeCell ref="C106:D106"/>
    <mergeCell ref="C107:D107"/>
    <mergeCell ref="C78:D78"/>
    <mergeCell ref="C82:D82"/>
    <mergeCell ref="C85:D85"/>
    <mergeCell ref="C87:D87"/>
    <mergeCell ref="C89:D89"/>
    <mergeCell ref="C91:D91"/>
    <mergeCell ref="C65:D65"/>
    <mergeCell ref="C67:D67"/>
    <mergeCell ref="C69:D69"/>
    <mergeCell ref="C71:D71"/>
    <mergeCell ref="C72:D72"/>
    <mergeCell ref="C74:D74"/>
    <mergeCell ref="C76:D76"/>
    <mergeCell ref="C77:D77"/>
    <mergeCell ref="C55:D55"/>
    <mergeCell ref="C56:D56"/>
    <mergeCell ref="C57:D57"/>
    <mergeCell ref="C58:D58"/>
    <mergeCell ref="C59:D59"/>
    <mergeCell ref="C35:D35"/>
    <mergeCell ref="C43:D43"/>
    <mergeCell ref="C44:D44"/>
    <mergeCell ref="C48:D48"/>
    <mergeCell ref="C26:D26"/>
    <mergeCell ref="C27:D27"/>
    <mergeCell ref="C29:D29"/>
    <mergeCell ref="C31:D31"/>
    <mergeCell ref="C32:D32"/>
    <mergeCell ref="C33:D33"/>
    <mergeCell ref="C15:D15"/>
    <mergeCell ref="C16:D16"/>
    <mergeCell ref="C17:D17"/>
    <mergeCell ref="C18:D18"/>
    <mergeCell ref="C19:D19"/>
    <mergeCell ref="C22:D22"/>
    <mergeCell ref="C23:D23"/>
    <mergeCell ref="C24:D24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2018-07-30T07:22:51Z</dcterms:created>
  <dcterms:modified xsi:type="dcterms:W3CDTF">2018-07-30T07:23:34Z</dcterms:modified>
  <cp:category/>
  <cp:version/>
  <cp:contentType/>
  <cp:contentStatus/>
</cp:coreProperties>
</file>