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Pol'!$A$1:$X$132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F43" i="1" s="1"/>
  <c r="G23" i="1" s="1"/>
  <c r="G131" i="12"/>
  <c r="BA117" i="12"/>
  <c r="BA100" i="12"/>
  <c r="BA96" i="12"/>
  <c r="BA84" i="12"/>
  <c r="BA72" i="12"/>
  <c r="BA69" i="12"/>
  <c r="BA39" i="12"/>
  <c r="BA33" i="12"/>
  <c r="BA14" i="12"/>
  <c r="G9" i="12"/>
  <c r="I9" i="12"/>
  <c r="I8" i="12" s="1"/>
  <c r="K9" i="12"/>
  <c r="M9" i="12"/>
  <c r="O9" i="12"/>
  <c r="Q9" i="12"/>
  <c r="Q8" i="12" s="1"/>
  <c r="V9" i="12"/>
  <c r="G13" i="12"/>
  <c r="G8" i="12" s="1"/>
  <c r="I13" i="12"/>
  <c r="K13" i="12"/>
  <c r="O13" i="12"/>
  <c r="O8" i="12" s="1"/>
  <c r="Q13" i="12"/>
  <c r="V13" i="12"/>
  <c r="G16" i="12"/>
  <c r="I16" i="12"/>
  <c r="K16" i="12"/>
  <c r="M16" i="12"/>
  <c r="O16" i="12"/>
  <c r="Q16" i="12"/>
  <c r="V16" i="12"/>
  <c r="G21" i="12"/>
  <c r="M21" i="12" s="1"/>
  <c r="I21" i="12"/>
  <c r="K21" i="12"/>
  <c r="K8" i="12" s="1"/>
  <c r="O21" i="12"/>
  <c r="Q21" i="12"/>
  <c r="V21" i="12"/>
  <c r="V8" i="12" s="1"/>
  <c r="G23" i="12"/>
  <c r="I23" i="12"/>
  <c r="K23" i="12"/>
  <c r="M23" i="12"/>
  <c r="O23" i="12"/>
  <c r="Q23" i="12"/>
  <c r="V23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K29" i="12"/>
  <c r="O29" i="12"/>
  <c r="V29" i="12"/>
  <c r="G30" i="12"/>
  <c r="I30" i="12"/>
  <c r="I29" i="12" s="1"/>
  <c r="K30" i="12"/>
  <c r="M30" i="12"/>
  <c r="M29" i="12" s="1"/>
  <c r="O30" i="12"/>
  <c r="Q30" i="12"/>
  <c r="Q29" i="12" s="1"/>
  <c r="V30" i="12"/>
  <c r="G31" i="12"/>
  <c r="G32" i="12"/>
  <c r="I32" i="12"/>
  <c r="I31" i="12" s="1"/>
  <c r="K32" i="12"/>
  <c r="M32" i="12"/>
  <c r="O32" i="12"/>
  <c r="Q32" i="12"/>
  <c r="Q31" i="12" s="1"/>
  <c r="V32" i="12"/>
  <c r="G34" i="12"/>
  <c r="M34" i="12" s="1"/>
  <c r="I34" i="12"/>
  <c r="K34" i="12"/>
  <c r="K31" i="12" s="1"/>
  <c r="O34" i="12"/>
  <c r="Q34" i="12"/>
  <c r="V34" i="12"/>
  <c r="V31" i="12" s="1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O31" i="12" s="1"/>
  <c r="Q36" i="12"/>
  <c r="V36" i="12"/>
  <c r="I37" i="12"/>
  <c r="Q37" i="12"/>
  <c r="G38" i="12"/>
  <c r="M38" i="12" s="1"/>
  <c r="M37" i="12" s="1"/>
  <c r="I38" i="12"/>
  <c r="K38" i="12"/>
  <c r="K37" i="12" s="1"/>
  <c r="O38" i="12"/>
  <c r="O37" i="12" s="1"/>
  <c r="Q38" i="12"/>
  <c r="V38" i="12"/>
  <c r="V37" i="12" s="1"/>
  <c r="G41" i="12"/>
  <c r="G40" i="12" s="1"/>
  <c r="I41" i="12"/>
  <c r="K41" i="12"/>
  <c r="K40" i="12" s="1"/>
  <c r="O41" i="12"/>
  <c r="O40" i="12" s="1"/>
  <c r="Q41" i="12"/>
  <c r="V41" i="12"/>
  <c r="V40" i="12" s="1"/>
  <c r="G43" i="12"/>
  <c r="I43" i="12"/>
  <c r="I40" i="12" s="1"/>
  <c r="K43" i="12"/>
  <c r="M43" i="12"/>
  <c r="O43" i="12"/>
  <c r="Q43" i="12"/>
  <c r="Q40" i="12" s="1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I49" i="12"/>
  <c r="Q49" i="12"/>
  <c r="G50" i="12"/>
  <c r="M50" i="12" s="1"/>
  <c r="M49" i="12" s="1"/>
  <c r="I50" i="12"/>
  <c r="K50" i="12"/>
  <c r="K49" i="12" s="1"/>
  <c r="O50" i="12"/>
  <c r="O49" i="12" s="1"/>
  <c r="Q50" i="12"/>
  <c r="V50" i="12"/>
  <c r="V49" i="12" s="1"/>
  <c r="G52" i="12"/>
  <c r="I52" i="12"/>
  <c r="K52" i="12"/>
  <c r="M52" i="12"/>
  <c r="O52" i="12"/>
  <c r="Q52" i="12"/>
  <c r="V52" i="12"/>
  <c r="G53" i="12"/>
  <c r="G54" i="12"/>
  <c r="I54" i="12"/>
  <c r="I53" i="12" s="1"/>
  <c r="K54" i="12"/>
  <c r="M54" i="12"/>
  <c r="O54" i="12"/>
  <c r="Q54" i="12"/>
  <c r="Q53" i="12" s="1"/>
  <c r="V54" i="12"/>
  <c r="G56" i="12"/>
  <c r="M56" i="12" s="1"/>
  <c r="I56" i="12"/>
  <c r="K56" i="12"/>
  <c r="K53" i="12" s="1"/>
  <c r="O56" i="12"/>
  <c r="Q56" i="12"/>
  <c r="V56" i="12"/>
  <c r="V53" i="12" s="1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O53" i="12" s="1"/>
  <c r="Q61" i="12"/>
  <c r="V61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7" i="12"/>
  <c r="K67" i="12"/>
  <c r="O67" i="12"/>
  <c r="V67" i="12"/>
  <c r="G68" i="12"/>
  <c r="I68" i="12"/>
  <c r="I67" i="12" s="1"/>
  <c r="K68" i="12"/>
  <c r="M68" i="12"/>
  <c r="M67" i="12" s="1"/>
  <c r="O68" i="12"/>
  <c r="Q68" i="12"/>
  <c r="Q67" i="12" s="1"/>
  <c r="V68" i="12"/>
  <c r="K70" i="12"/>
  <c r="V70" i="12"/>
  <c r="G71" i="12"/>
  <c r="I71" i="12"/>
  <c r="I70" i="12" s="1"/>
  <c r="K71" i="12"/>
  <c r="M71" i="12"/>
  <c r="O71" i="12"/>
  <c r="Q71" i="12"/>
  <c r="Q70" i="12" s="1"/>
  <c r="V71" i="12"/>
  <c r="G75" i="12"/>
  <c r="G70" i="12" s="1"/>
  <c r="I75" i="12"/>
  <c r="K75" i="12"/>
  <c r="O75" i="12"/>
  <c r="O70" i="12" s="1"/>
  <c r="Q75" i="12"/>
  <c r="V75" i="12"/>
  <c r="I78" i="12"/>
  <c r="Q78" i="12"/>
  <c r="G79" i="12"/>
  <c r="M79" i="12" s="1"/>
  <c r="M78" i="12" s="1"/>
  <c r="I79" i="12"/>
  <c r="K79" i="12"/>
  <c r="K78" i="12" s="1"/>
  <c r="O79" i="12"/>
  <c r="O78" i="12" s="1"/>
  <c r="Q79" i="12"/>
  <c r="V79" i="12"/>
  <c r="V78" i="12" s="1"/>
  <c r="G83" i="12"/>
  <c r="G82" i="12" s="1"/>
  <c r="I83" i="12"/>
  <c r="K83" i="12"/>
  <c r="K82" i="12" s="1"/>
  <c r="O83" i="12"/>
  <c r="O82" i="12" s="1"/>
  <c r="Q83" i="12"/>
  <c r="V83" i="12"/>
  <c r="V82" i="12" s="1"/>
  <c r="G85" i="12"/>
  <c r="I85" i="12"/>
  <c r="I82" i="12" s="1"/>
  <c r="K85" i="12"/>
  <c r="M85" i="12"/>
  <c r="O85" i="12"/>
  <c r="Q85" i="12"/>
  <c r="Q82" i="12" s="1"/>
  <c r="V85" i="12"/>
  <c r="K87" i="12"/>
  <c r="V87" i="12"/>
  <c r="G88" i="12"/>
  <c r="I88" i="12"/>
  <c r="I87" i="12" s="1"/>
  <c r="K88" i="12"/>
  <c r="M88" i="12"/>
  <c r="O88" i="12"/>
  <c r="Q88" i="12"/>
  <c r="Q87" i="12" s="1"/>
  <c r="V88" i="12"/>
  <c r="G91" i="12"/>
  <c r="G87" i="12" s="1"/>
  <c r="I91" i="12"/>
  <c r="K91" i="12"/>
  <c r="O91" i="12"/>
  <c r="O87" i="12" s="1"/>
  <c r="Q91" i="12"/>
  <c r="V91" i="12"/>
  <c r="G93" i="12"/>
  <c r="I93" i="12"/>
  <c r="K93" i="12"/>
  <c r="M93" i="12"/>
  <c r="O93" i="12"/>
  <c r="Q93" i="12"/>
  <c r="V93" i="12"/>
  <c r="K94" i="12"/>
  <c r="V94" i="12"/>
  <c r="G95" i="12"/>
  <c r="I95" i="12"/>
  <c r="I94" i="12" s="1"/>
  <c r="K95" i="12"/>
  <c r="M95" i="12"/>
  <c r="O95" i="12"/>
  <c r="Q95" i="12"/>
  <c r="Q94" i="12" s="1"/>
  <c r="V95" i="12"/>
  <c r="G99" i="12"/>
  <c r="G94" i="12" s="1"/>
  <c r="I99" i="12"/>
  <c r="K99" i="12"/>
  <c r="O99" i="12"/>
  <c r="O94" i="12" s="1"/>
  <c r="Q99" i="12"/>
  <c r="V99" i="12"/>
  <c r="I101" i="12"/>
  <c r="Q101" i="12"/>
  <c r="G102" i="12"/>
  <c r="M102" i="12" s="1"/>
  <c r="M101" i="12" s="1"/>
  <c r="I102" i="12"/>
  <c r="K102" i="12"/>
  <c r="K101" i="12" s="1"/>
  <c r="O102" i="12"/>
  <c r="O101" i="12" s="1"/>
  <c r="Q102" i="12"/>
  <c r="V102" i="12"/>
  <c r="V101" i="12" s="1"/>
  <c r="I104" i="12"/>
  <c r="Q104" i="12"/>
  <c r="G105" i="12"/>
  <c r="G104" i="12" s="1"/>
  <c r="I105" i="12"/>
  <c r="K105" i="12"/>
  <c r="K104" i="12" s="1"/>
  <c r="O105" i="12"/>
  <c r="O104" i="12" s="1"/>
  <c r="Q105" i="12"/>
  <c r="V105" i="12"/>
  <c r="V104" i="12" s="1"/>
  <c r="I106" i="12"/>
  <c r="Q106" i="12"/>
  <c r="G107" i="12"/>
  <c r="M107" i="12" s="1"/>
  <c r="M106" i="12" s="1"/>
  <c r="I107" i="12"/>
  <c r="K107" i="12"/>
  <c r="K106" i="12" s="1"/>
  <c r="O107" i="12"/>
  <c r="O106" i="12" s="1"/>
  <c r="Q107" i="12"/>
  <c r="V107" i="12"/>
  <c r="V106" i="12" s="1"/>
  <c r="I108" i="12"/>
  <c r="Q108" i="12"/>
  <c r="G109" i="12"/>
  <c r="G108" i="12" s="1"/>
  <c r="I109" i="12"/>
  <c r="K109" i="12"/>
  <c r="K108" i="12" s="1"/>
  <c r="O109" i="12"/>
  <c r="O108" i="12" s="1"/>
  <c r="Q109" i="12"/>
  <c r="V109" i="12"/>
  <c r="V108" i="12" s="1"/>
  <c r="G111" i="12"/>
  <c r="M111" i="12" s="1"/>
  <c r="M110" i="12" s="1"/>
  <c r="I111" i="12"/>
  <c r="K111" i="12"/>
  <c r="K110" i="12" s="1"/>
  <c r="O111" i="12"/>
  <c r="O110" i="12" s="1"/>
  <c r="Q111" i="12"/>
  <c r="V111" i="12"/>
  <c r="V110" i="12" s="1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I110" i="12" s="1"/>
  <c r="K114" i="12"/>
  <c r="M114" i="12"/>
  <c r="O114" i="12"/>
  <c r="Q114" i="12"/>
  <c r="Q110" i="12" s="1"/>
  <c r="V114" i="12"/>
  <c r="K115" i="12"/>
  <c r="V115" i="12"/>
  <c r="G116" i="12"/>
  <c r="I116" i="12"/>
  <c r="I115" i="12" s="1"/>
  <c r="K116" i="12"/>
  <c r="M116" i="12"/>
  <c r="O116" i="12"/>
  <c r="Q116" i="12"/>
  <c r="Q115" i="12" s="1"/>
  <c r="V116" i="12"/>
  <c r="G118" i="12"/>
  <c r="G115" i="12" s="1"/>
  <c r="I118" i="12"/>
  <c r="K118" i="12"/>
  <c r="O118" i="12"/>
  <c r="O115" i="12" s="1"/>
  <c r="Q118" i="12"/>
  <c r="V118" i="12"/>
  <c r="G119" i="12"/>
  <c r="I119" i="12"/>
  <c r="K119" i="12"/>
  <c r="M119" i="12"/>
  <c r="O119" i="12"/>
  <c r="Q119" i="12"/>
  <c r="V119" i="12"/>
  <c r="K120" i="12"/>
  <c r="V120" i="12"/>
  <c r="G121" i="12"/>
  <c r="I121" i="12"/>
  <c r="I120" i="12" s="1"/>
  <c r="K121" i="12"/>
  <c r="M121" i="12"/>
  <c r="O121" i="12"/>
  <c r="Q121" i="12"/>
  <c r="Q120" i="12" s="1"/>
  <c r="V121" i="12"/>
  <c r="G122" i="12"/>
  <c r="G120" i="12" s="1"/>
  <c r="I122" i="12"/>
  <c r="K122" i="12"/>
  <c r="O122" i="12"/>
  <c r="O120" i="12" s="1"/>
  <c r="Q122" i="12"/>
  <c r="V122" i="12"/>
  <c r="G123" i="12"/>
  <c r="I123" i="12"/>
  <c r="K123" i="12"/>
  <c r="M123" i="12"/>
  <c r="O123" i="12"/>
  <c r="Q123" i="12"/>
  <c r="V123" i="12"/>
  <c r="K125" i="12"/>
  <c r="V125" i="12"/>
  <c r="G126" i="12"/>
  <c r="I126" i="12"/>
  <c r="I125" i="12" s="1"/>
  <c r="K126" i="12"/>
  <c r="M126" i="12"/>
  <c r="O126" i="12"/>
  <c r="Q126" i="12"/>
  <c r="Q125" i="12" s="1"/>
  <c r="V126" i="12"/>
  <c r="G127" i="12"/>
  <c r="G125" i="12" s="1"/>
  <c r="I127" i="12"/>
  <c r="K127" i="12"/>
  <c r="O127" i="12"/>
  <c r="O125" i="12" s="1"/>
  <c r="Q127" i="12"/>
  <c r="V127" i="12"/>
  <c r="G128" i="12"/>
  <c r="I128" i="12"/>
  <c r="K128" i="12"/>
  <c r="M128" i="12"/>
  <c r="O128" i="12"/>
  <c r="Q128" i="12"/>
  <c r="V128" i="12"/>
  <c r="AE131" i="12"/>
  <c r="I20" i="1"/>
  <c r="I19" i="1"/>
  <c r="I18" i="1"/>
  <c r="I17" i="1"/>
  <c r="I16" i="1"/>
  <c r="I71" i="1"/>
  <c r="J69" i="1" s="1"/>
  <c r="G43" i="1"/>
  <c r="G25" i="1" s="1"/>
  <c r="H43" i="1"/>
  <c r="I42" i="1"/>
  <c r="I41" i="1"/>
  <c r="I40" i="1"/>
  <c r="J60" i="1" l="1"/>
  <c r="J68" i="1"/>
  <c r="J52" i="1"/>
  <c r="J58" i="1"/>
  <c r="J66" i="1"/>
  <c r="J56" i="1"/>
  <c r="J64" i="1"/>
  <c r="J54" i="1"/>
  <c r="J62" i="1"/>
  <c r="J70" i="1"/>
  <c r="J50" i="1"/>
  <c r="J51" i="1"/>
  <c r="J53" i="1"/>
  <c r="J55" i="1"/>
  <c r="J57" i="1"/>
  <c r="J59" i="1"/>
  <c r="J61" i="1"/>
  <c r="J63" i="1"/>
  <c r="J65" i="1"/>
  <c r="J67" i="1"/>
  <c r="A27" i="1"/>
  <c r="I39" i="1"/>
  <c r="I43" i="1" s="1"/>
  <c r="J42" i="1" s="1"/>
  <c r="M115" i="12"/>
  <c r="M31" i="12"/>
  <c r="M53" i="12"/>
  <c r="AF131" i="12"/>
  <c r="M127" i="12"/>
  <c r="M125" i="12" s="1"/>
  <c r="M122" i="12"/>
  <c r="M120" i="12" s="1"/>
  <c r="M118" i="12"/>
  <c r="G110" i="12"/>
  <c r="M109" i="12"/>
  <c r="M108" i="12" s="1"/>
  <c r="G106" i="12"/>
  <c r="M105" i="12"/>
  <c r="M104" i="12" s="1"/>
  <c r="G101" i="12"/>
  <c r="M99" i="12"/>
  <c r="M94" i="12" s="1"/>
  <c r="M91" i="12"/>
  <c r="M87" i="12" s="1"/>
  <c r="M83" i="12"/>
  <c r="M82" i="12" s="1"/>
  <c r="G78" i="12"/>
  <c r="M75" i="12"/>
  <c r="M70" i="12" s="1"/>
  <c r="G49" i="12"/>
  <c r="M41" i="12"/>
  <c r="M40" i="12" s="1"/>
  <c r="G37" i="12"/>
  <c r="M13" i="12"/>
  <c r="M8" i="12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1" i="1" l="1"/>
  <c r="J39" i="1"/>
  <c r="J43" i="1" s="1"/>
  <c r="J41" i="1"/>
  <c r="J40" i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<sst xmlns="http://schemas.openxmlformats.org/spreadsheetml/2006/main" count="783" uniqueCount="307">
  <si>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</si>
  <si>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</si>
  <si>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</si>
  <si>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</si>
  <si>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</si>
  <si>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</si>
  <si>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</si>
  <si>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</si>
  <si>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</si>
  <si>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</si>
  <si>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</si>
  <si>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</si>
  <si>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</si>
  <si>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</si>
  <si>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</si>
  <si>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</si>
  <si>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</si>
  <si>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</si>
  <si>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</si>
  <si>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</si>
  <si>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</si>
  <si>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</si>
  <si>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</si>
  <si>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</si>
  <si>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</si>
  <si>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</si>
  <si>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</si>
  <si>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</si>
  <si>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</si>
  <si>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</si>
  <si>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</si>
  <si>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</si>
  <si>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</si>
  <si>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</si>
  <si>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</si>
  <si>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</si>
  <si>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</si>
  <si>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</si>
  <si>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</si>
  <si>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</si>
  <si>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</si>
  <si>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</si>
  <si>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</si>
  <si>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</si>
  <si>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</si>
  <si>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01</t>
  </si>
  <si>
    <t>Komunikace</t>
  </si>
  <si>
    <t>Objekt:</t>
  </si>
  <si>
    <t>Rozpočet:</t>
  </si>
  <si>
    <t>06/2019</t>
  </si>
  <si>
    <t>Komunikace mezi ul. Příční a Cechovní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</si>
  <si>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</si>
  <si>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</si>
  <si>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</si>
  <si>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</si>
  <si>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</si>
  <si>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</si>
  <si>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</si>
  <si>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</si>
  <si>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100VD</t>
  </si>
  <si>
    <t>VRN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</si>
  <si>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</si>
  <si>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</si>
  <si>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</si>
  <si>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</si>
  <si>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</si>
  <si>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</si>
  <si>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</si>
  <si>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</si>
  <si>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</si>
  <si>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</si>
  <si>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</si>
  <si>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</si>
  <si>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5</t>
  </si>
  <si>
    <t>56</t>
  </si>
  <si>
    <t>Podkladní vrstvy komunikací, letišť a ploch</t>
  </si>
  <si>
    <t>59</t>
  </si>
  <si>
    <t>Kryty pozemních komunikací, letišť a ploch dlážděných (předlažby)</t>
  </si>
  <si>
    <t>91</t>
  </si>
  <si>
    <t>Doplňující práce na komunikaci</t>
  </si>
  <si>
    <t>96</t>
  </si>
  <si>
    <t>Bourání konstrukcí</t>
  </si>
  <si>
    <t>99</t>
  </si>
  <si>
    <t>Staveništní přesun hmot</t>
  </si>
  <si>
    <t>Poznámka:</t>
  </si>
  <si>
    <t>- průběžné čištění znečištěných komunikací stavbou				_x000D_
- zajištění výkopů (zábradlí) a přístupů k o</t>
  </si>
  <si>
    <t>- vytýčení IS vč. provedení průzkumných sond</t>
  </si>
  <si>
    <t xml:space="preserve">- zajištění PDZ, zvláštního užívání komunikace, omezení dopravy vč. příslušných povolení_x000D_
- náklady </t>
  </si>
  <si>
    <t>"- geodetické práce související s výstavbou, vytýčení stavby				"				_x000D_
"- geodetické zaměření skuteč</t>
  </si>
  <si>
    <t>S</t>
  </si>
  <si>
    <t>Přesuny sutí</t>
  </si>
  <si>
    <t>766</t>
  </si>
  <si>
    <t>Konstrukce truhlářské</t>
  </si>
  <si>
    <t>767</t>
  </si>
  <si>
    <t>Konstrukce zámečnické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</si>
  <si>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</si>
  <si>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</si>
  <si>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</si>
  <si>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</si>
  <si>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</si>
  <si>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</si>
  <si>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</si>
  <si>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</si>
  <si>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</si>
  <si>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</si>
  <si>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</si>
  <si>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</si>
  <si>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</si>
  <si>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</si>
  <si>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</si>
  <si>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</si>
  <si>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</si>
  <si>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</si>
  <si>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</si>
  <si>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</si>
  <si>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</si>
  <si>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</si>
  <si>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</si>
  <si>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</si>
  <si>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</si>
  <si>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</si>
  <si>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</si>
  <si>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</si>
  <si>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</si>
  <si>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</si>
  <si>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</si>
  <si>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</si>
  <si>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</si>
  <si>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</si>
  <si>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19/ I</t>
  </si>
  <si>
    <t>Kalkul</t>
  </si>
  <si>
    <t>Práce</t>
  </si>
  <si>
    <t>POL1_</t>
  </si>
  <si>
    <t>s přemístěním hmot na skládku na vzdálenost do 3 m nebo s naložením na dopravní prostředek</t>
  </si>
  <si>
    <t>SPI</t>
  </si>
  <si>
    <t>velká kontejnerová zástěna : 2*5*1,70*0,50</t>
  </si>
  <si>
    <t>VV</t>
  </si>
  <si>
    <t>malá kontejnerová zástěna : 4,26+4,23+3,92+3,21</t>
  </si>
  <si>
    <t>113204111R00</t>
  </si>
  <si>
    <t>Vytrhání obrub záhonových</t>
  </si>
  <si>
    <t>m</t>
  </si>
  <si>
    <t>s vybouráním lože, s přemístěním hmot na skládku na vzdálenost do 3 m nebo naložením na dopravní prostředek</t>
  </si>
  <si>
    <t>malá kontejnerová zástěna : 1,70+2,64+1,61+1,68+2,51+1,66+1,47+2,62+1,43+1,27+2,45+1,35+4*2*1,00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</si>
  <si>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</si>
  <si>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</si>
  <si>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</si>
  <si>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</si>
  <si>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</si>
  <si>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velká kontejnerová zástěna : 2*5*1,70*0,30*0,50</t>
  </si>
  <si>
    <t>malá kontejnerová zástěna : 4*3*1,70*0,30*0,50</t>
  </si>
  <si>
    <t>rozšíření malá kontejnerová zástěna : 4*(2*1,40*0,30)*0,30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</si>
  <si>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</si>
  <si>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</si>
  <si>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</si>
  <si>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</si>
  <si>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</si>
  <si>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10*5,61</t>
  </si>
  <si>
    <t>199000005R00</t>
  </si>
  <si>
    <t>Poplatky za skládku zeminy 1- 4</t>
  </si>
  <si>
    <t>t</t>
  </si>
  <si>
    <t>5,61*1,6</t>
  </si>
  <si>
    <t>111111111KR1</t>
  </si>
  <si>
    <t>Výsadba zeleně viz. samostatný rozpočet (příloha č.9) a výkres zeleně a doplnění mobiliáře</t>
  </si>
  <si>
    <t>kpl</t>
  </si>
  <si>
    <t>Vlastní</t>
  </si>
  <si>
    <t>Indiv</t>
  </si>
  <si>
    <t>005121 R</t>
  </si>
  <si>
    <t>Zařízení staveniště</t>
  </si>
  <si>
    <t>soubor</t>
  </si>
  <si>
    <t>POL99_8</t>
  </si>
  <si>
    <t>113202111R00</t>
  </si>
  <si>
    <t>Vytrhání obrub z krajníků nebo obrubníků stojatých</t>
  </si>
  <si>
    <t>POL1_1</t>
  </si>
  <si>
    <t>10005VD</t>
  </si>
  <si>
    <t>Demontáž stávájicích sušáků na prádlo a odstranění do suti včetně betonových patek</t>
  </si>
  <si>
    <t>kus</t>
  </si>
  <si>
    <t>10007VD</t>
  </si>
  <si>
    <t>Výšková rektifikace poklopů</t>
  </si>
  <si>
    <t>10010VD</t>
  </si>
  <si>
    <t>Dodávka a montáž sušáku na prádlo z nerezové oceli dodváka včetně provedení zemních prací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</si>
  <si>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</si>
  <si>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</si>
  <si>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</si>
  <si>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162201102R00</t>
  </si>
  <si>
    <t>Vodorovné přemístění výkopku z horniny 1 až 4, na vzdálenost přes 20  do 50 m</t>
  </si>
  <si>
    <t>162702199R00</t>
  </si>
  <si>
    <t>Poplatek za skládku drnu</t>
  </si>
  <si>
    <t>823-1</t>
  </si>
  <si>
    <t>171201101R00</t>
  </si>
  <si>
    <t>Uložení sypaniny do násypů nezhutněných</t>
  </si>
  <si>
    <t>171101105R00</t>
  </si>
  <si>
    <t>Uložení sypaniny do násypů zhutněných s uzavřením povrchu násypu z hornin soudržných s předepsanou mírou zhutnění v procentech výsledků zkoušek Proctor-Standard							_x000D_
							_x000D_
 na 103 % PS</t>
  </si>
  <si>
    <t>s rozprostřením sypaniny ve vrstvách a s hrubým urovnáním,</t>
  </si>
  <si>
    <t>10364200R</t>
  </si>
  <si>
    <t>ornice pro pozemkové úpravy</t>
  </si>
  <si>
    <t>SPCM</t>
  </si>
  <si>
    <t>Specifikace</t>
  </si>
  <si>
    <t>POL3_0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</si>
  <si>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</si>
  <si>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</si>
  <si>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</si>
  <si>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181006113R00</t>
  </si>
  <si>
    <t>Rozprostření zemin schopných zúrodnění sklon svahu do 1:5, tloušťka přes 150 do 200 mm</t>
  </si>
  <si>
    <t>823-2</t>
  </si>
  <si>
    <t>v rovině a ve sklonu do 1:5</t>
  </si>
  <si>
    <t>ve sklonu přes 1:5</t>
  </si>
  <si>
    <t>181101102R00</t>
  </si>
  <si>
    <t>Úprava pláně v zářezech v hornině 1 až 4, se zhutněním</t>
  </si>
  <si>
    <t>vyrovnáním výškových rozdílů, ploch vodorovných a ploch do sklonu 1 : 5.</t>
  </si>
  <si>
    <t>183403153R00</t>
  </si>
  <si>
    <t>Obdělávání půdy hrabáním, v rovině nebo na svahu 1:5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</si>
  <si>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</si>
  <si>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</si>
  <si>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</si>
  <si>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00572400R</t>
  </si>
  <si>
    <t>směs travní parková, pro běžnou zátěž</t>
  </si>
  <si>
    <t>kg</t>
  </si>
  <si>
    <t>25234002.AR</t>
  </si>
  <si>
    <t>herbicid totální; účinná látka izopropylaminová sůl glyphosatu; hubení vytrvalých plevelů</t>
  </si>
  <si>
    <t>l</t>
  </si>
  <si>
    <t>např. ROUNDUP BIAKTIV</t>
  </si>
  <si>
    <t>POP</t>
  </si>
  <si>
    <t>275311116R00</t>
  </si>
  <si>
    <t xml:space="preserve">Základové patky a bloky z BP beton C 16/20,  </t>
  </si>
  <si>
    <t>821-1</t>
  </si>
  <si>
    <t>ve výkopu zapaženém nebo nezapaženém, popř. nad terénem z betonu prostého, z cementů portladských a struskoportladských, z cementů síranovzdorných,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</si>
  <si>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</si>
  <si>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</si>
  <si>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</si>
  <si>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malá kontejnerová zástěna : 4*4,20</t>
  </si>
  <si>
    <t>59245020R</t>
  </si>
  <si>
    <t>dlažba betonová zámková, dvouvrstvá; kost; šedá; l = 200 mm; š = 165 mm; tl. 60,0 mm</t>
  </si>
  <si>
    <t>POL3_</t>
  </si>
  <si>
    <t>25,30*1,10</t>
  </si>
  <si>
    <t>stávající dlažba : -24,12</t>
  </si>
  <si>
    <t>564861111R00</t>
  </si>
  <si>
    <t>Podklad ze štěrkodrti s rozprostřením a zhutněním frakce 0-63 mm, tloušťka po zhutnění 200 mm</t>
  </si>
  <si>
    <t>671</t>
  </si>
  <si>
    <t>rozšíření malá kontejnerová zástěna : 4*(2*1,40*0,30)</t>
  </si>
  <si>
    <t>596215040R00</t>
  </si>
  <si>
    <t>Kladení zámkové dlažby do drtě tloušťka dlažby 80 mm, tloušťka lože 40 mm</t>
  </si>
  <si>
    <t>59248130R</t>
  </si>
  <si>
    <t>dlažba betonová čtverec; dlaždice zatravňovací; šedá; l = 213 mm; skladebná délka 235 mm; š = 213 mm; tl. 80,0 mm; podíl otevřené plochy 10,0 %</t>
  </si>
  <si>
    <t>např. LORA LOR 24/24/8 II nat</t>
  </si>
  <si>
    <t>916531111R00</t>
  </si>
  <si>
    <t>Osazení záhonového obrubníku betonového do lože z betonu prostého C 12/15, bez boční opěry</t>
  </si>
  <si>
    <t>se zřízením lože z betonu prostého C 12/15 tl. 80-100 mm</t>
  </si>
  <si>
    <t>4*(2*1,40+3,00)+4*2*1,00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</si>
  <si>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</si>
  <si>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</si>
  <si>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</si>
  <si>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59217420R</t>
  </si>
  <si>
    <t>obrubník chodníkový materiál beton; l = 1000,0 mm; š = 100,0 mm; h = 200,0 mm; barva šedá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</si>
  <si>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</si>
  <si>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</si>
  <si>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</si>
  <si>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220</t>
  </si>
  <si>
    <t>30,39</t>
  </si>
  <si>
    <t>979054441R00</t>
  </si>
  <si>
    <t xml:space="preserve">Očištění vybouraných obrubníků, dlaždic dlaždic, desek nebo tvarovek s původním vyplněním spár kamenivem těženým </t>
  </si>
  <si>
    <t>998223011R00</t>
  </si>
  <si>
    <t>Přesun hmot pozemních komunikací, kryt dlážděný Přesun hmot, pozemní komunikace, kryt dlážděný</t>
  </si>
  <si>
    <t>vodorovně do 200 m</t>
  </si>
  <si>
    <t>10002VD</t>
  </si>
  <si>
    <t>Vytýčení inženýrských sítí</t>
  </si>
  <si>
    <t>10003VD</t>
  </si>
  <si>
    <t>Práce během výstavby a přidružené práce</t>
  </si>
  <si>
    <t>10004VD</t>
  </si>
  <si>
    <t>Geodetické a projektové práce</t>
  </si>
  <si>
    <t>OPN</t>
  </si>
  <si>
    <t>POL13_0</t>
  </si>
  <si>
    <t>10006VD</t>
  </si>
  <si>
    <t>Provedení ručního výkopu pro ověření hloubky a stavu inženýrských sítí</t>
  </si>
  <si>
    <t>10008VD</t>
  </si>
  <si>
    <t>Oprava stávajícího chodníku v případě poškození během provádění stavby</t>
  </si>
  <si>
    <t>10009VD</t>
  </si>
  <si>
    <t>Ochrana stávajících stromů a kořenového systému před poškozením</t>
  </si>
  <si>
    <t>100010VD</t>
  </si>
  <si>
    <t>Mimostaveništní doprava</t>
  </si>
  <si>
    <t>979082119R00</t>
  </si>
  <si>
    <t>Vodorovná doprava suti a vybouraných hmot vodorovná doprava suti po suchu do 1000 m, příplatek za dalších i započatých 1000 m přes 1000 m</t>
  </si>
  <si>
    <t>se složením a hrubým urovnáním nebo s přeložením na jiný dopravní prostředek kromě lodi, vč. příplatku za každých dalších i započatých 1000 m přes 1000 m,</t>
  </si>
  <si>
    <t>979990001R00</t>
  </si>
  <si>
    <t>Poplatek za skládku stavební suti</t>
  </si>
  <si>
    <t>801-3</t>
  </si>
  <si>
    <t>979082318R00</t>
  </si>
  <si>
    <t>Vodorovná doprava suti a hmot po suchu do 6000 m</t>
  </si>
  <si>
    <t>766111111KR1</t>
  </si>
  <si>
    <t>D+M lavičky viz. technická zpráva</t>
  </si>
  <si>
    <t>766111112KR1</t>
  </si>
  <si>
    <t>D+M set stolu se dvěmi lavičkami</t>
  </si>
  <si>
    <t>set</t>
  </si>
  <si>
    <t>998766201R00</t>
  </si>
  <si>
    <t>Přesun hmot pro konstrukce truhlářské v objektech výšky do 6 m</t>
  </si>
  <si>
    <t>800-766</t>
  </si>
  <si>
    <t>Přesun hmot</t>
  </si>
  <si>
    <t>POL7_</t>
  </si>
  <si>
    <t>50 m vodorovně</t>
  </si>
  <si>
    <t>767111111KR1</t>
  </si>
  <si>
    <t>D+M kontejnerové zastěny - velká 9,00x1,40m viz. výkres kontejnerového stání</t>
  </si>
  <si>
    <t>767111112KR1</t>
  </si>
  <si>
    <t>D+M kontejnerové zástěny - malá 3,00x1,40m viz. výkres kontejnerového stání</t>
  </si>
  <si>
    <t>998767201R00</t>
  </si>
  <si>
    <t>Přesun hmot pro kovové stavební doplňk. konstrukce v objektech výšky do 6 m</t>
  </si>
  <si>
    <t>800-767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</si>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</sst>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GJCkW3AQKW/kG2O9GMx0mL+jH4DHvzkbJb30FRUkTJvAE8ddWMisvrOBnnLKia28NWCBo2j0jg4lD5GupdqlHA==" saltValue="rJIxTNKFDqZIq8+EPVLHd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286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SUMIF(F50:F70,A16,I50:I70)+SUMIF(F50:F70,"PSU",I50:I70)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SUMIF(F50:F70,A17,I50:I70)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SUMIF(F50:F70,A18,I50:I70)</f>
        <v>0</v>
      </c>
      <c r="J18" s="85"/>
    </row>
    <row r="19" spans="1:10" ht="23.25" customHeight="1" x14ac:dyDescent="0.2">
      <c r="A19" s="199" t="s">
        <v>95</v>
      </c>
      <c r="B19" s="38" t="s">
        <v>27</v>
      </c>
      <c r="C19" s="62"/>
      <c r="D19" s="63"/>
      <c r="E19" s="83"/>
      <c r="F19" s="84"/>
      <c r="G19" s="83"/>
      <c r="H19" s="84"/>
      <c r="I19" s="83">
        <f>SUMIF(F50:F70,A19,I50:I70)</f>
        <v>0</v>
      </c>
      <c r="J19" s="85"/>
    </row>
    <row r="20" spans="1:10" ht="23.25" customHeight="1" x14ac:dyDescent="0.2">
      <c r="A20" s="199" t="s">
        <v>96</v>
      </c>
      <c r="B20" s="38" t="s">
        <v>28</v>
      </c>
      <c r="C20" s="62"/>
      <c r="D20" s="63"/>
      <c r="E20" s="83"/>
      <c r="F20" s="84"/>
      <c r="G20" s="83"/>
      <c r="H20" s="84"/>
      <c r="I20" s="83">
        <f>SUMIF(F50:F70,A20,I50:I70)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'01 A Pol'!AE131</f>
        <v>0</v>
      </c>
      <c r="G39" s="151">
        <f>'01 A Pol'!AF131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'01 A Pol'!AE131</f>
        <v>0</v>
      </c>
      <c r="G41" s="158">
        <f>'01 A Pol'!AF131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A Pol'!AE131</f>
        <v>0</v>
      </c>
      <c r="G42" s="152">
        <f>'01 A Pol'!AF131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'01 A Pol'!G8</f>
        <v>0</v>
      </c>
      <c r="J50" s="193" t="str">
        <f>IF(I71=0,"",I50/I71*100)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'01 A Pol'!G29</f>
        <v>0</v>
      </c>
      <c r="J51" s="193" t="str">
        <f>IF(I71=0,"",I51/I71*100)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'01 A Pol'!G31</f>
        <v>0</v>
      </c>
      <c r="J52" s="193" t="str">
        <f>IF(I71=0,"",I52/I71*100)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'01 A Pol'!G37</f>
        <v>0</v>
      </c>
      <c r="J53" s="193" t="str">
        <f>IF(I71=0,"",I53/I71*100)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'01 A Pol'!G40</f>
        <v>0</v>
      </c>
      <c r="J54" s="193" t="str">
        <f>IF(I71=0,"",I54/I71*100)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'01 A Pol'!G49</f>
        <v>0</v>
      </c>
      <c r="J55" s="193" t="str">
        <f>IF(I71=0,"",I55/I71*100)</f>
        <v/>
      </c>
    </row>
    <row r="56" spans="1:10" ht="36.75" customHeight="1" x14ac:dyDescent="0.2">
      <c r="A56" s="182"/>
      <c r="B56" s="187" t="s">
        <v>69</v>
      </c>
      <c r="C56" s="188" t="s">
        <v>70</v>
      </c>
      <c r="D56" s="189"/>
      <c r="E56" s="189"/>
      <c r="F56" s="195" t="s">
        <v>24</v>
      </c>
      <c r="G56" s="196"/>
      <c r="H56" s="196"/>
      <c r="I56" s="196">
        <f>'01 A Pol'!G53</f>
        <v>0</v>
      </c>
      <c r="J56" s="193" t="str">
        <f>IF(I71=0,"",I56/I71*100)</f>
        <v/>
      </c>
    </row>
    <row r="57" spans="1:10" ht="36.75" customHeight="1" x14ac:dyDescent="0.2">
      <c r="A57" s="182"/>
      <c r="B57" s="187" t="s">
        <v>71</v>
      </c>
      <c r="C57" s="188" t="s">
        <v>72</v>
      </c>
      <c r="D57" s="189"/>
      <c r="E57" s="189"/>
      <c r="F57" s="195" t="s">
        <v>24</v>
      </c>
      <c r="G57" s="196"/>
      <c r="H57" s="196"/>
      <c r="I57" s="196">
        <f>'01 A Pol'!G67</f>
        <v>0</v>
      </c>
      <c r="J57" s="193" t="str">
        <f>IF(I71=0,"",I57/I71*100)</f>
        <v/>
      </c>
    </row>
    <row r="58" spans="1:10" ht="36.75" customHeight="1" x14ac:dyDescent="0.2">
      <c r="A58" s="182"/>
      <c r="B58" s="187" t="s">
        <v>73</v>
      </c>
      <c r="C58" s="188" t="s">
        <v>46</v>
      </c>
      <c r="D58" s="189"/>
      <c r="E58" s="189"/>
      <c r="F58" s="195" t="s">
        <v>24</v>
      </c>
      <c r="G58" s="196"/>
      <c r="H58" s="196"/>
      <c r="I58" s="196">
        <f>'01 A Pol'!G70</f>
        <v>0</v>
      </c>
      <c r="J58" s="193" t="str">
        <f>IF(I71=0,"",I58/I71*100)</f>
        <v/>
      </c>
    </row>
    <row r="59" spans="1:10" ht="36.75" customHeight="1" x14ac:dyDescent="0.2">
      <c r="A59" s="182"/>
      <c r="B59" s="187" t="s">
        <v>74</v>
      </c>
      <c r="C59" s="188" t="s">
        <v>75</v>
      </c>
      <c r="D59" s="189"/>
      <c r="E59" s="189"/>
      <c r="F59" s="195" t="s">
        <v>24</v>
      </c>
      <c r="G59" s="196"/>
      <c r="H59" s="196"/>
      <c r="I59" s="196">
        <f>'01 A Pol'!G78</f>
        <v>0</v>
      </c>
      <c r="J59" s="193" t="str">
        <f>IF(I71=0,"",I59/I71*100)</f>
        <v/>
      </c>
    </row>
    <row r="60" spans="1:10" ht="36.75" customHeight="1" x14ac:dyDescent="0.2">
      <c r="A60" s="182"/>
      <c r="B60" s="187" t="s">
        <v>76</v>
      </c>
      <c r="C60" s="188" t="s">
        <v>77</v>
      </c>
      <c r="D60" s="189"/>
      <c r="E60" s="189"/>
      <c r="F60" s="195" t="s">
        <v>24</v>
      </c>
      <c r="G60" s="196"/>
      <c r="H60" s="196"/>
      <c r="I60" s="196">
        <f>'01 A Pol'!G82</f>
        <v>0</v>
      </c>
      <c r="J60" s="193" t="str">
        <f>IF(I71=0,"",I60/I71*100)</f>
        <v/>
      </c>
    </row>
    <row r="61" spans="1:10" ht="36.75" customHeight="1" x14ac:dyDescent="0.2">
      <c r="A61" s="182"/>
      <c r="B61" s="187" t="s">
        <v>78</v>
      </c>
      <c r="C61" s="188" t="s">
        <v>79</v>
      </c>
      <c r="D61" s="189"/>
      <c r="E61" s="189"/>
      <c r="F61" s="195" t="s">
        <v>24</v>
      </c>
      <c r="G61" s="196"/>
      <c r="H61" s="196"/>
      <c r="I61" s="196">
        <f>'01 A Pol'!G87</f>
        <v>0</v>
      </c>
      <c r="J61" s="193" t="str">
        <f>IF(I71=0,"",I61/I71*100)</f>
        <v/>
      </c>
    </row>
    <row r="62" spans="1:10" ht="36.75" customHeight="1" x14ac:dyDescent="0.2">
      <c r="A62" s="182"/>
      <c r="B62" s="187" t="s">
        <v>80</v>
      </c>
      <c r="C62" s="188" t="s">
        <v>81</v>
      </c>
      <c r="D62" s="189"/>
      <c r="E62" s="189"/>
      <c r="F62" s="195" t="s">
        <v>24</v>
      </c>
      <c r="G62" s="196"/>
      <c r="H62" s="196"/>
      <c r="I62" s="196">
        <f>'01 A Pol'!G94</f>
        <v>0</v>
      </c>
      <c r="J62" s="193" t="str">
        <f>IF(I71=0,"",I62/I71*100)</f>
        <v/>
      </c>
    </row>
    <row r="63" spans="1:10" ht="36.75" customHeight="1" x14ac:dyDescent="0.2">
      <c r="A63" s="182"/>
      <c r="B63" s="187" t="s">
        <v>82</v>
      </c>
      <c r="C63" s="188" t="s">
        <v>83</v>
      </c>
      <c r="D63" s="189"/>
      <c r="E63" s="189"/>
      <c r="F63" s="195" t="s">
        <v>24</v>
      </c>
      <c r="G63" s="196"/>
      <c r="H63" s="196"/>
      <c r="I63" s="196">
        <f>'01 A Pol'!G101</f>
        <v>0</v>
      </c>
      <c r="J63" s="193" t="str">
        <f>IF(I71=0,"",I63/I71*100)</f>
        <v/>
      </c>
    </row>
    <row r="64" spans="1:10" ht="36.75" customHeight="1" x14ac:dyDescent="0.2">
      <c r="A64" s="182"/>
      <c r="B64" s="187" t="s">
        <v>84</v>
      </c>
      <c r="C64" s="188" t="s">
        <v>85</v>
      </c>
      <c r="D64" s="189"/>
      <c r="E64" s="189"/>
      <c r="F64" s="195" t="s">
        <v>24</v>
      </c>
      <c r="G64" s="196"/>
      <c r="H64" s="196"/>
      <c r="I64" s="196">
        <f>'01 A Pol'!G108</f>
        <v>0</v>
      </c>
      <c r="J64" s="193" t="str">
        <f>IF(I71=0,"",I64/I71*100)</f>
        <v/>
      </c>
    </row>
    <row r="65" spans="1:10" ht="36.75" customHeight="1" x14ac:dyDescent="0.2">
      <c r="A65" s="182"/>
      <c r="B65" s="187" t="s">
        <v>84</v>
      </c>
      <c r="C65" s="188" t="s">
        <v>86</v>
      </c>
      <c r="D65" s="189"/>
      <c r="E65" s="189"/>
      <c r="F65" s="195" t="s">
        <v>24</v>
      </c>
      <c r="G65" s="196"/>
      <c r="H65" s="196"/>
      <c r="I65" s="196">
        <f>'01 A Pol'!G106</f>
        <v>0</v>
      </c>
      <c r="J65" s="193" t="str">
        <f>IF(I71=0,"",I65/I71*100)</f>
        <v/>
      </c>
    </row>
    <row r="66" spans="1:10" ht="36.75" customHeight="1" x14ac:dyDescent="0.2">
      <c r="A66" s="182"/>
      <c r="B66" s="187" t="s">
        <v>84</v>
      </c>
      <c r="C66" s="188" t="s">
        <v>87</v>
      </c>
      <c r="D66" s="189"/>
      <c r="E66" s="189"/>
      <c r="F66" s="195" t="s">
        <v>24</v>
      </c>
      <c r="G66" s="196"/>
      <c r="H66" s="196"/>
      <c r="I66" s="196">
        <f>'01 A Pol'!G104</f>
        <v>0</v>
      </c>
      <c r="J66" s="193" t="str">
        <f>IF(I71=0,"",I66/I71*100)</f>
        <v/>
      </c>
    </row>
    <row r="67" spans="1:10" ht="36.75" customHeight="1" x14ac:dyDescent="0.2">
      <c r="A67" s="182"/>
      <c r="B67" s="187" t="s">
        <v>84</v>
      </c>
      <c r="C67" s="188" t="s">
        <v>88</v>
      </c>
      <c r="D67" s="189"/>
      <c r="E67" s="189"/>
      <c r="F67" s="195" t="s">
        <v>24</v>
      </c>
      <c r="G67" s="196"/>
      <c r="H67" s="196"/>
      <c r="I67" s="196">
        <f>'01 A Pol'!G110</f>
        <v>0</v>
      </c>
      <c r="J67" s="193" t="str">
        <f>IF(I71=0,"",I67/I71*100)</f>
        <v/>
      </c>
    </row>
    <row r="68" spans="1:10" ht="36.75" customHeight="1" x14ac:dyDescent="0.2">
      <c r="A68" s="182"/>
      <c r="B68" s="187" t="s">
        <v>89</v>
      </c>
      <c r="C68" s="188" t="s">
        <v>90</v>
      </c>
      <c r="D68" s="189"/>
      <c r="E68" s="189"/>
      <c r="F68" s="195" t="s">
        <v>24</v>
      </c>
      <c r="G68" s="196"/>
      <c r="H68" s="196"/>
      <c r="I68" s="196">
        <f>'01 A Pol'!G115</f>
        <v>0</v>
      </c>
      <c r="J68" s="193" t="str">
        <f>IF(I71=0,"",I68/I71*100)</f>
        <v/>
      </c>
    </row>
    <row r="69" spans="1:10" ht="36.75" customHeight="1" x14ac:dyDescent="0.2">
      <c r="A69" s="182"/>
      <c r="B69" s="187" t="s">
        <v>91</v>
      </c>
      <c r="C69" s="188" t="s">
        <v>92</v>
      </c>
      <c r="D69" s="189"/>
      <c r="E69" s="189"/>
      <c r="F69" s="195" t="s">
        <v>25</v>
      </c>
      <c r="G69" s="196"/>
      <c r="H69" s="196"/>
      <c r="I69" s="196">
        <f>'01 A Pol'!G120</f>
        <v>0</v>
      </c>
      <c r="J69" s="193" t="str">
        <f>IF(I71=0,"",I69/I71*100)</f>
        <v/>
      </c>
    </row>
    <row r="70" spans="1:10" ht="36.75" customHeight="1" x14ac:dyDescent="0.2">
      <c r="A70" s="182"/>
      <c r="B70" s="187" t="s">
        <v>93</v>
      </c>
      <c r="C70" s="188" t="s">
        <v>94</v>
      </c>
      <c r="D70" s="189"/>
      <c r="E70" s="189"/>
      <c r="F70" s="195" t="s">
        <v>25</v>
      </c>
      <c r="G70" s="196"/>
      <c r="H70" s="196"/>
      <c r="I70" s="196">
        <f>'01 A Pol'!G125</f>
        <v>0</v>
      </c>
      <c r="J70" s="193" t="str">
        <f>IF(I71=0,"",I70/I71*100)</f>
        <v/>
      </c>
    </row>
    <row r="71" spans="1:10" ht="25.5" customHeight="1" x14ac:dyDescent="0.2">
      <c r="A71" s="183"/>
      <c r="B71" s="190" t="s">
        <v>1</v>
      </c>
      <c r="C71" s="191"/>
      <c r="D71" s="192"/>
      <c r="E71" s="192"/>
      <c r="F71" s="197"/>
      <c r="G71" s="198"/>
      <c r="H71" s="198"/>
      <c r="I71" s="198">
        <f>SUM(I50:I70)</f>
        <v>0</v>
      </c>
      <c r="J71" s="194">
        <f>SUM(J50:J70)</f>
        <v>0</v>
      </c>
    </row>
    <row r="72" spans="1:10" x14ac:dyDescent="0.2">
      <c r="F72" s="135"/>
      <c r="G72" s="135"/>
      <c r="H72" s="135"/>
      <c r="I72" s="135"/>
      <c r="J72" s="136"/>
    </row>
    <row r="73" spans="1:10" x14ac:dyDescent="0.2">
      <c r="F73" s="135"/>
      <c r="G73" s="135"/>
      <c r="H73" s="135"/>
      <c r="I73" s="135"/>
      <c r="J73" s="136"/>
    </row>
    <row r="74" spans="1:10" x14ac:dyDescent="0.2">
      <c r="F74" s="135"/>
      <c r="G74" s="135"/>
      <c r="H74" s="135"/>
      <c r="I74" s="135"/>
      <c r="J74" s="136"/>
    </row>
  </sheetData>
  <sheetProtection algorithmName="SHA-512" hashValue="hVz9bwOj/WCQ42vBef8DeJGOhwyi8tWsZCxHOWmrfRPAhg//Hru0prSISh/4P989j9vvB7BtN13d0yXoB7JJrg==" saltValue="czfhTIKza7wAFSMMPtFEi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x81FAXIEP1smdx2NVSrzcRz2yKArD0Fi7yCJ57MLCYIZQIy7mbZhCIoEgHrZnd3fcV7nr805a6RX26xMFX5i9A==" saltValue="6PCs8b2Nk6MHbnlgkbMZS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97</v>
      </c>
      <c r="B1" s="200"/>
      <c r="C1" s="200"/>
      <c r="D1" s="200"/>
      <c r="E1" s="200"/>
      <c r="F1" s="200"/>
      <c r="G1" s="200"/>
      <c r="AG1" t="s">
        <v>98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99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99</v>
      </c>
      <c r="AG3" t="s">
        <v>100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101</v>
      </c>
    </row>
    <row r="5" spans="1:60" x14ac:dyDescent="0.2">
      <c r="D5" s="10"/>
    </row>
    <row r="6" spans="1:60" ht="38.25" x14ac:dyDescent="0.2">
      <c r="A6" s="211" t="s">
        <v>102</v>
      </c>
      <c r="B6" s="213" t="s">
        <v>103</v>
      </c>
      <c r="C6" s="213" t="s">
        <v>104</v>
      </c>
      <c r="D6" s="212" t="s">
        <v>105</v>
      </c>
      <c r="E6" s="211" t="s">
        <v>106</v>
      </c>
      <c r="F6" s="210" t="s">
        <v>107</v>
      </c>
      <c r="G6" s="211" t="s">
        <v>29</v>
      </c>
      <c r="H6" s="214" t="s">
        <v>30</v>
      </c>
      <c r="I6" s="214" t="s">
        <v>108</v>
      </c>
      <c r="J6" s="214" t="s">
        <v>31</v>
      </c>
      <c r="K6" s="214" t="s">
        <v>109</v>
      </c>
      <c r="L6" s="214" t="s">
        <v>110</v>
      </c>
      <c r="M6" s="214" t="s">
        <v>111</v>
      </c>
      <c r="N6" s="214" t="s">
        <v>112</v>
      </c>
      <c r="O6" s="214" t="s">
        <v>113</v>
      </c>
      <c r="P6" s="214" t="s">
        <v>114</v>
      </c>
      <c r="Q6" s="214" t="s">
        <v>115</v>
      </c>
      <c r="R6" s="214" t="s">
        <v>116</v>
      </c>
      <c r="S6" s="214" t="s">
        <v>117</v>
      </c>
      <c r="T6" s="214" t="s">
        <v>118</v>
      </c>
      <c r="U6" s="214" t="s">
        <v>119</v>
      </c>
      <c r="V6" s="214" t="s">
        <v>120</v>
      </c>
      <c r="W6" s="214" t="s">
        <v>121</v>
      </c>
      <c r="X6" s="214" t="s">
        <v>122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123</v>
      </c>
      <c r="B8" s="231" t="s">
        <v>57</v>
      </c>
      <c r="C8" s="256" t="s">
        <v>58</v>
      </c>
      <c r="D8" s="232"/>
      <c r="E8" s="233"/>
      <c r="F8" s="234"/>
      <c r="G8" s="234">
        <f>SUMIF(AG9:AG28,"&lt;&gt;NOR",G9:G28)</f>
        <v>0</v>
      </c>
      <c r="H8" s="234"/>
      <c r="I8" s="234">
        <f>SUM(I9:I28)</f>
        <v>0</v>
      </c>
      <c r="J8" s="234"/>
      <c r="K8" s="234">
        <f>SUM(K9:K28)</f>
        <v>0</v>
      </c>
      <c r="L8" s="234"/>
      <c r="M8" s="234">
        <f>SUM(M9:M28)</f>
        <v>0</v>
      </c>
      <c r="N8" s="234"/>
      <c r="O8" s="234">
        <f>SUM(O9:O28)</f>
        <v>0</v>
      </c>
      <c r="P8" s="234"/>
      <c r="Q8" s="234">
        <f>SUM(Q9:Q28)</f>
        <v>9.23</v>
      </c>
      <c r="R8" s="234"/>
      <c r="S8" s="234"/>
      <c r="T8" s="235"/>
      <c r="U8" s="229"/>
      <c r="V8" s="229">
        <f>SUM(V9:V28)</f>
        <v>29.23</v>
      </c>
      <c r="W8" s="229"/>
      <c r="X8" s="229"/>
      <c r="AG8" t="s">
        <v>124</v>
      </c>
    </row>
    <row r="9" spans="1:60" ht="22.5" outlineLevel="1" x14ac:dyDescent="0.2">
      <c r="A9" s="236">
        <v>1</v>
      </c>
      <c r="B9" s="237" t="s">
        <v>125</v>
      </c>
      <c r="C9" s="257" t="s">
        <v>126</v>
      </c>
      <c r="D9" s="238" t="s">
        <v>127</v>
      </c>
      <c r="E9" s="239">
        <v>24.12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0.22500000000000001</v>
      </c>
      <c r="Q9" s="241">
        <f>ROUND(E9*P9,2)</f>
        <v>5.43</v>
      </c>
      <c r="R9" s="241" t="s">
        <v>128</v>
      </c>
      <c r="S9" s="241" t="s">
        <v>129</v>
      </c>
      <c r="T9" s="242" t="s">
        <v>130</v>
      </c>
      <c r="U9" s="225">
        <v>0.14000000000000001</v>
      </c>
      <c r="V9" s="225">
        <f>ROUND(E9*U9,2)</f>
        <v>3.38</v>
      </c>
      <c r="W9" s="225"/>
      <c r="X9" s="225" t="s">
        <v>131</v>
      </c>
      <c r="Y9" s="215"/>
      <c r="Z9" s="215"/>
      <c r="AA9" s="215"/>
      <c r="AB9" s="215"/>
      <c r="AC9" s="215"/>
      <c r="AD9" s="215"/>
      <c r="AE9" s="215"/>
      <c r="AF9" s="215"/>
      <c r="AG9" s="215" t="s">
        <v>132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8" t="s">
        <v>133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134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9" t="s">
        <v>135</v>
      </c>
      <c r="D11" s="227"/>
      <c r="E11" s="228">
        <v>8.5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136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9" t="s">
        <v>137</v>
      </c>
      <c r="D12" s="227"/>
      <c r="E12" s="228">
        <v>15.62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136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6">
        <v>2</v>
      </c>
      <c r="B13" s="237" t="s">
        <v>138</v>
      </c>
      <c r="C13" s="257" t="s">
        <v>139</v>
      </c>
      <c r="D13" s="238" t="s">
        <v>140</v>
      </c>
      <c r="E13" s="239">
        <v>30.39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0.125</v>
      </c>
      <c r="Q13" s="241">
        <f>ROUND(E13*P13,2)</f>
        <v>3.8</v>
      </c>
      <c r="R13" s="241" t="s">
        <v>128</v>
      </c>
      <c r="S13" s="241" t="s">
        <v>129</v>
      </c>
      <c r="T13" s="242" t="s">
        <v>130</v>
      </c>
      <c r="U13" s="225">
        <v>0.08</v>
      </c>
      <c r="V13" s="225">
        <f>ROUND(E13*U13,2)</f>
        <v>2.4300000000000002</v>
      </c>
      <c r="W13" s="225"/>
      <c r="X13" s="225" t="s">
        <v>131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132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8" t="s">
        <v>141</v>
      </c>
      <c r="D14" s="243"/>
      <c r="E14" s="243"/>
      <c r="F14" s="243"/>
      <c r="G14" s="243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15"/>
      <c r="Z14" s="215"/>
      <c r="AA14" s="215"/>
      <c r="AB14" s="215"/>
      <c r="AC14" s="215"/>
      <c r="AD14" s="215"/>
      <c r="AE14" s="215"/>
      <c r="AF14" s="215"/>
      <c r="AG14" s="215" t="s">
        <v>134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4" t="str">
        <f>C14</f>
        <v>s vybouráním lože, s přemístěním hmot na skládku na vzdálenost do 3 m nebo naložením na dopravní prostředek</v>
      </c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22"/>
      <c r="B15" s="223"/>
      <c r="C15" s="259" t="s">
        <v>142</v>
      </c>
      <c r="D15" s="227"/>
      <c r="E15" s="228">
        <v>30.39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136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6">
        <v>3</v>
      </c>
      <c r="B16" s="237" t="s">
        <v>143</v>
      </c>
      <c r="C16" s="257" t="s">
        <v>144</v>
      </c>
      <c r="D16" s="238" t="s">
        <v>145</v>
      </c>
      <c r="E16" s="239">
        <v>6.6180000000000003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1" t="s">
        <v>146</v>
      </c>
      <c r="S16" s="241" t="s">
        <v>129</v>
      </c>
      <c r="T16" s="242" t="s">
        <v>130</v>
      </c>
      <c r="U16" s="225">
        <v>3.53</v>
      </c>
      <c r="V16" s="225">
        <f>ROUND(E16*U16,2)</f>
        <v>23.36</v>
      </c>
      <c r="W16" s="225"/>
      <c r="X16" s="225" t="s">
        <v>131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132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8" t="s">
        <v>147</v>
      </c>
      <c r="D17" s="243"/>
      <c r="E17" s="243"/>
      <c r="F17" s="243"/>
      <c r="G17" s="243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134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9" t="s">
        <v>148</v>
      </c>
      <c r="D18" s="227"/>
      <c r="E18" s="228">
        <v>2.5499999999999998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136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9" t="s">
        <v>149</v>
      </c>
      <c r="D19" s="227"/>
      <c r="E19" s="228">
        <v>3.06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136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9" t="s">
        <v>150</v>
      </c>
      <c r="D20" s="227"/>
      <c r="E20" s="228">
        <v>1.008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136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36">
        <v>4</v>
      </c>
      <c r="B21" s="237" t="s">
        <v>151</v>
      </c>
      <c r="C21" s="257" t="s">
        <v>152</v>
      </c>
      <c r="D21" s="238" t="s">
        <v>145</v>
      </c>
      <c r="E21" s="239">
        <v>5.61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 t="s">
        <v>146</v>
      </c>
      <c r="S21" s="241" t="s">
        <v>129</v>
      </c>
      <c r="T21" s="242" t="s">
        <v>130</v>
      </c>
      <c r="U21" s="225">
        <v>1.0999999999999999E-2</v>
      </c>
      <c r="V21" s="225">
        <f>ROUND(E21*U21,2)</f>
        <v>0.06</v>
      </c>
      <c r="W21" s="225"/>
      <c r="X21" s="225" t="s">
        <v>131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132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8" t="s">
        <v>153</v>
      </c>
      <c r="D22" s="243"/>
      <c r="E22" s="243"/>
      <c r="F22" s="243"/>
      <c r="G22" s="243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134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33.75" outlineLevel="1" x14ac:dyDescent="0.2">
      <c r="A23" s="236">
        <v>5</v>
      </c>
      <c r="B23" s="237" t="s">
        <v>154</v>
      </c>
      <c r="C23" s="257" t="s">
        <v>155</v>
      </c>
      <c r="D23" s="238" t="s">
        <v>145</v>
      </c>
      <c r="E23" s="239">
        <v>56.1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 t="s">
        <v>146</v>
      </c>
      <c r="S23" s="241" t="s">
        <v>129</v>
      </c>
      <c r="T23" s="242" t="s">
        <v>130</v>
      </c>
      <c r="U23" s="225">
        <v>0</v>
      </c>
      <c r="V23" s="225">
        <f>ROUND(E23*U23,2)</f>
        <v>0</v>
      </c>
      <c r="W23" s="225"/>
      <c r="X23" s="225" t="s">
        <v>131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132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8" t="s">
        <v>153</v>
      </c>
      <c r="D24" s="243"/>
      <c r="E24" s="243"/>
      <c r="F24" s="243"/>
      <c r="G24" s="243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134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9" t="s">
        <v>156</v>
      </c>
      <c r="D25" s="227"/>
      <c r="E25" s="228">
        <v>56.1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15"/>
      <c r="Z25" s="215"/>
      <c r="AA25" s="215"/>
      <c r="AB25" s="215"/>
      <c r="AC25" s="215"/>
      <c r="AD25" s="215"/>
      <c r="AE25" s="215"/>
      <c r="AF25" s="215"/>
      <c r="AG25" s="215" t="s">
        <v>136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36">
        <v>6</v>
      </c>
      <c r="B26" s="237" t="s">
        <v>157</v>
      </c>
      <c r="C26" s="257" t="s">
        <v>158</v>
      </c>
      <c r="D26" s="238" t="s">
        <v>159</v>
      </c>
      <c r="E26" s="239">
        <v>8.9760000000000009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1" t="s">
        <v>146</v>
      </c>
      <c r="S26" s="241" t="s">
        <v>129</v>
      </c>
      <c r="T26" s="242" t="s">
        <v>130</v>
      </c>
      <c r="U26" s="225">
        <v>0</v>
      </c>
      <c r="V26" s="225">
        <f>ROUND(E26*U26,2)</f>
        <v>0</v>
      </c>
      <c r="W26" s="225"/>
      <c r="X26" s="225" t="s">
        <v>131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132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9" t="s">
        <v>160</v>
      </c>
      <c r="D27" s="227"/>
      <c r="E27" s="228">
        <v>8.9760000000000009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136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45">
        <v>7</v>
      </c>
      <c r="B28" s="246" t="s">
        <v>161</v>
      </c>
      <c r="C28" s="260" t="s">
        <v>162</v>
      </c>
      <c r="D28" s="247" t="s">
        <v>163</v>
      </c>
      <c r="E28" s="248">
        <v>1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0"/>
      <c r="S28" s="250" t="s">
        <v>164</v>
      </c>
      <c r="T28" s="251" t="s">
        <v>165</v>
      </c>
      <c r="U28" s="225">
        <v>0</v>
      </c>
      <c r="V28" s="225">
        <f>ROUND(E28*U28,2)</f>
        <v>0</v>
      </c>
      <c r="W28" s="225"/>
      <c r="X28" s="225" t="s">
        <v>131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132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">
      <c r="A29" s="230" t="s">
        <v>123</v>
      </c>
      <c r="B29" s="231" t="s">
        <v>59</v>
      </c>
      <c r="C29" s="256" t="s">
        <v>60</v>
      </c>
      <c r="D29" s="232"/>
      <c r="E29" s="233"/>
      <c r="F29" s="234"/>
      <c r="G29" s="234">
        <f>SUMIF(AG30:AG30,"&lt;&gt;NOR",G30:G30)</f>
        <v>0</v>
      </c>
      <c r="H29" s="234"/>
      <c r="I29" s="234">
        <f>SUM(I30:I30)</f>
        <v>0</v>
      </c>
      <c r="J29" s="234"/>
      <c r="K29" s="234">
        <f>SUM(K30:K30)</f>
        <v>0</v>
      </c>
      <c r="L29" s="234"/>
      <c r="M29" s="234">
        <f>SUM(M30:M30)</f>
        <v>0</v>
      </c>
      <c r="N29" s="234"/>
      <c r="O29" s="234">
        <f>SUM(O30:O30)</f>
        <v>0</v>
      </c>
      <c r="P29" s="234"/>
      <c r="Q29" s="234">
        <f>SUM(Q30:Q30)</f>
        <v>0</v>
      </c>
      <c r="R29" s="234"/>
      <c r="S29" s="234"/>
      <c r="T29" s="235"/>
      <c r="U29" s="229"/>
      <c r="V29" s="229">
        <f>SUM(V30:V30)</f>
        <v>0</v>
      </c>
      <c r="W29" s="229"/>
      <c r="X29" s="229"/>
      <c r="AG29" t="s">
        <v>124</v>
      </c>
    </row>
    <row r="30" spans="1:60" outlineLevel="1" x14ac:dyDescent="0.2">
      <c r="A30" s="245">
        <v>8</v>
      </c>
      <c r="B30" s="246" t="s">
        <v>166</v>
      </c>
      <c r="C30" s="260" t="s">
        <v>167</v>
      </c>
      <c r="D30" s="247" t="s">
        <v>168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0"/>
      <c r="S30" s="250" t="s">
        <v>129</v>
      </c>
      <c r="T30" s="251" t="s">
        <v>165</v>
      </c>
      <c r="U30" s="225">
        <v>0</v>
      </c>
      <c r="V30" s="225">
        <f>ROUND(E30*U30,2)</f>
        <v>0</v>
      </c>
      <c r="W30" s="225"/>
      <c r="X30" s="225" t="s">
        <v>60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169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230" t="s">
        <v>123</v>
      </c>
      <c r="B31" s="231" t="s">
        <v>61</v>
      </c>
      <c r="C31" s="256" t="s">
        <v>62</v>
      </c>
      <c r="D31" s="232"/>
      <c r="E31" s="233"/>
      <c r="F31" s="234"/>
      <c r="G31" s="234">
        <f>SUMIF(AG32:AG36,"&lt;&gt;NOR",G32:G36)</f>
        <v>0</v>
      </c>
      <c r="H31" s="234"/>
      <c r="I31" s="234">
        <f>SUM(I32:I36)</f>
        <v>0</v>
      </c>
      <c r="J31" s="234"/>
      <c r="K31" s="234">
        <f>SUM(K32:K36)</f>
        <v>0</v>
      </c>
      <c r="L31" s="234"/>
      <c r="M31" s="234">
        <f>SUM(M32:M36)</f>
        <v>0</v>
      </c>
      <c r="N31" s="234"/>
      <c r="O31" s="234">
        <f>SUM(O32:O36)</f>
        <v>0</v>
      </c>
      <c r="P31" s="234"/>
      <c r="Q31" s="234">
        <f>SUM(Q32:Q36)</f>
        <v>0</v>
      </c>
      <c r="R31" s="234"/>
      <c r="S31" s="234"/>
      <c r="T31" s="235"/>
      <c r="U31" s="229"/>
      <c r="V31" s="229">
        <f>SUM(V32:V36)</f>
        <v>27.06</v>
      </c>
      <c r="W31" s="229"/>
      <c r="X31" s="229"/>
      <c r="AG31" t="s">
        <v>124</v>
      </c>
    </row>
    <row r="32" spans="1:60" outlineLevel="1" x14ac:dyDescent="0.2">
      <c r="A32" s="236">
        <v>9</v>
      </c>
      <c r="B32" s="237" t="s">
        <v>170</v>
      </c>
      <c r="C32" s="257" t="s">
        <v>171</v>
      </c>
      <c r="D32" s="238" t="s">
        <v>140</v>
      </c>
      <c r="E32" s="239">
        <v>220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1" t="s">
        <v>128</v>
      </c>
      <c r="S32" s="241" t="s">
        <v>129</v>
      </c>
      <c r="T32" s="242" t="s">
        <v>130</v>
      </c>
      <c r="U32" s="225">
        <v>0.123</v>
      </c>
      <c r="V32" s="225">
        <f>ROUND(E32*U32,2)</f>
        <v>27.06</v>
      </c>
      <c r="W32" s="225"/>
      <c r="X32" s="225" t="s">
        <v>131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172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8" t="s">
        <v>141</v>
      </c>
      <c r="D33" s="243"/>
      <c r="E33" s="243"/>
      <c r="F33" s="243"/>
      <c r="G33" s="243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134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44" t="str">
        <f>C33</f>
        <v>s vybouráním lože, s přemístěním hmot na skládku na vzdálenost do 3 m nebo naložením na dopravní prostředek</v>
      </c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5">
        <v>10</v>
      </c>
      <c r="B34" s="246" t="s">
        <v>173</v>
      </c>
      <c r="C34" s="260" t="s">
        <v>174</v>
      </c>
      <c r="D34" s="247" t="s">
        <v>175</v>
      </c>
      <c r="E34" s="248">
        <v>40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0"/>
      <c r="S34" s="250" t="s">
        <v>164</v>
      </c>
      <c r="T34" s="251" t="s">
        <v>165</v>
      </c>
      <c r="U34" s="225">
        <v>0</v>
      </c>
      <c r="V34" s="225">
        <f>ROUND(E34*U34,2)</f>
        <v>0</v>
      </c>
      <c r="W34" s="225"/>
      <c r="X34" s="225" t="s">
        <v>131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172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45">
        <v>11</v>
      </c>
      <c r="B35" s="246" t="s">
        <v>176</v>
      </c>
      <c r="C35" s="260" t="s">
        <v>177</v>
      </c>
      <c r="D35" s="247" t="s">
        <v>175</v>
      </c>
      <c r="E35" s="248">
        <v>6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0"/>
      <c r="S35" s="250" t="s">
        <v>164</v>
      </c>
      <c r="T35" s="251" t="s">
        <v>165</v>
      </c>
      <c r="U35" s="225">
        <v>0</v>
      </c>
      <c r="V35" s="225">
        <f>ROUND(E35*U35,2)</f>
        <v>0</v>
      </c>
      <c r="W35" s="225"/>
      <c r="X35" s="225" t="s">
        <v>131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172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45">
        <v>12</v>
      </c>
      <c r="B36" s="246" t="s">
        <v>178</v>
      </c>
      <c r="C36" s="260" t="s">
        <v>179</v>
      </c>
      <c r="D36" s="247" t="s">
        <v>175</v>
      </c>
      <c r="E36" s="248">
        <v>24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0"/>
      <c r="S36" s="250" t="s">
        <v>164</v>
      </c>
      <c r="T36" s="251" t="s">
        <v>165</v>
      </c>
      <c r="U36" s="225">
        <v>0</v>
      </c>
      <c r="V36" s="225">
        <f>ROUND(E36*U36,2)</f>
        <v>0</v>
      </c>
      <c r="W36" s="225"/>
      <c r="X36" s="225" t="s">
        <v>131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30" t="s">
        <v>123</v>
      </c>
      <c r="B37" s="231" t="s">
        <v>63</v>
      </c>
      <c r="C37" s="256" t="s">
        <v>64</v>
      </c>
      <c r="D37" s="232"/>
      <c r="E37" s="233"/>
      <c r="F37" s="234"/>
      <c r="G37" s="234">
        <f>SUMIF(AG38:AG39,"&lt;&gt;NOR",G38:G39)</f>
        <v>0</v>
      </c>
      <c r="H37" s="234"/>
      <c r="I37" s="234">
        <f>SUM(I38:I39)</f>
        <v>0</v>
      </c>
      <c r="J37" s="234"/>
      <c r="K37" s="234">
        <f>SUM(K38:K39)</f>
        <v>0</v>
      </c>
      <c r="L37" s="234"/>
      <c r="M37" s="234">
        <f>SUM(M38:M39)</f>
        <v>0</v>
      </c>
      <c r="N37" s="234"/>
      <c r="O37" s="234">
        <f>SUM(O38:O39)</f>
        <v>0</v>
      </c>
      <c r="P37" s="234"/>
      <c r="Q37" s="234">
        <f>SUM(Q38:Q39)</f>
        <v>0</v>
      </c>
      <c r="R37" s="234"/>
      <c r="S37" s="234"/>
      <c r="T37" s="235"/>
      <c r="U37" s="229"/>
      <c r="V37" s="229">
        <f>SUM(V38:V39)</f>
        <v>40.26</v>
      </c>
      <c r="W37" s="229"/>
      <c r="X37" s="229"/>
      <c r="AG37" t="s">
        <v>124</v>
      </c>
    </row>
    <row r="38" spans="1:60" outlineLevel="1" x14ac:dyDescent="0.2">
      <c r="A38" s="236">
        <v>13</v>
      </c>
      <c r="B38" s="237" t="s">
        <v>180</v>
      </c>
      <c r="C38" s="257" t="s">
        <v>181</v>
      </c>
      <c r="D38" s="238" t="s">
        <v>145</v>
      </c>
      <c r="E38" s="239">
        <v>366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 t="s">
        <v>146</v>
      </c>
      <c r="S38" s="241" t="s">
        <v>129</v>
      </c>
      <c r="T38" s="242" t="s">
        <v>130</v>
      </c>
      <c r="U38" s="225">
        <v>0.11</v>
      </c>
      <c r="V38" s="225">
        <f>ROUND(E38*U38,2)</f>
        <v>40.26</v>
      </c>
      <c r="W38" s="225"/>
      <c r="X38" s="225" t="s">
        <v>131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172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33.75" outlineLevel="1" x14ac:dyDescent="0.2">
      <c r="A39" s="222"/>
      <c r="B39" s="223"/>
      <c r="C39" s="258" t="s">
        <v>182</v>
      </c>
      <c r="D39" s="243"/>
      <c r="E39" s="243"/>
      <c r="F39" s="243"/>
      <c r="G39" s="243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134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4" t="str">
        <f>C39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9" s="215"/>
      <c r="BC39" s="215"/>
      <c r="BD39" s="215"/>
      <c r="BE39" s="215"/>
      <c r="BF39" s="215"/>
      <c r="BG39" s="215"/>
      <c r="BH39" s="215"/>
    </row>
    <row r="40" spans="1:60" x14ac:dyDescent="0.2">
      <c r="A40" s="230" t="s">
        <v>123</v>
      </c>
      <c r="B40" s="231" t="s">
        <v>65</v>
      </c>
      <c r="C40" s="256" t="s">
        <v>66</v>
      </c>
      <c r="D40" s="232"/>
      <c r="E40" s="233"/>
      <c r="F40" s="234"/>
      <c r="G40" s="234">
        <f>SUMIF(AG41:AG48,"&lt;&gt;NOR",G41:G48)</f>
        <v>0</v>
      </c>
      <c r="H40" s="234"/>
      <c r="I40" s="234">
        <f>SUM(I41:I48)</f>
        <v>0</v>
      </c>
      <c r="J40" s="234"/>
      <c r="K40" s="234">
        <f>SUM(K41:K48)</f>
        <v>0</v>
      </c>
      <c r="L40" s="234"/>
      <c r="M40" s="234">
        <f>SUM(M41:M48)</f>
        <v>0</v>
      </c>
      <c r="N40" s="234"/>
      <c r="O40" s="234">
        <f>SUM(O41:O48)</f>
        <v>0</v>
      </c>
      <c r="P40" s="234"/>
      <c r="Q40" s="234">
        <f>SUM(Q41:Q48)</f>
        <v>0</v>
      </c>
      <c r="R40" s="234"/>
      <c r="S40" s="234"/>
      <c r="T40" s="235"/>
      <c r="U40" s="229"/>
      <c r="V40" s="229">
        <f>SUM(V41:V48)</f>
        <v>42.46</v>
      </c>
      <c r="W40" s="229"/>
      <c r="X40" s="229"/>
      <c r="AG40" t="s">
        <v>124</v>
      </c>
    </row>
    <row r="41" spans="1:60" outlineLevel="1" x14ac:dyDescent="0.2">
      <c r="A41" s="236">
        <v>14</v>
      </c>
      <c r="B41" s="237" t="s">
        <v>183</v>
      </c>
      <c r="C41" s="257" t="s">
        <v>184</v>
      </c>
      <c r="D41" s="238" t="s">
        <v>145</v>
      </c>
      <c r="E41" s="239">
        <v>366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 t="s">
        <v>146</v>
      </c>
      <c r="S41" s="241" t="s">
        <v>129</v>
      </c>
      <c r="T41" s="242" t="s">
        <v>130</v>
      </c>
      <c r="U41" s="225">
        <v>7.3999999999999996E-2</v>
      </c>
      <c r="V41" s="225">
        <f>ROUND(E41*U41,2)</f>
        <v>27.08</v>
      </c>
      <c r="W41" s="225"/>
      <c r="X41" s="225" t="s">
        <v>131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172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8" t="s">
        <v>153</v>
      </c>
      <c r="D42" s="243"/>
      <c r="E42" s="243"/>
      <c r="F42" s="243"/>
      <c r="G42" s="243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134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2.5" outlineLevel="1" x14ac:dyDescent="0.2">
      <c r="A43" s="236">
        <v>15</v>
      </c>
      <c r="B43" s="237" t="s">
        <v>151</v>
      </c>
      <c r="C43" s="257" t="s">
        <v>152</v>
      </c>
      <c r="D43" s="238" t="s">
        <v>145</v>
      </c>
      <c r="E43" s="239">
        <v>366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1" t="s">
        <v>146</v>
      </c>
      <c r="S43" s="241" t="s">
        <v>129</v>
      </c>
      <c r="T43" s="242" t="s">
        <v>130</v>
      </c>
      <c r="U43" s="225">
        <v>1.0999999999999999E-2</v>
      </c>
      <c r="V43" s="225">
        <f>ROUND(E43*U43,2)</f>
        <v>4.03</v>
      </c>
      <c r="W43" s="225"/>
      <c r="X43" s="225" t="s">
        <v>131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172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8" t="s">
        <v>153</v>
      </c>
      <c r="D44" s="243"/>
      <c r="E44" s="243"/>
      <c r="F44" s="243"/>
      <c r="G44" s="243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134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33.75" outlineLevel="1" x14ac:dyDescent="0.2">
      <c r="A45" s="236">
        <v>16</v>
      </c>
      <c r="B45" s="237" t="s">
        <v>154</v>
      </c>
      <c r="C45" s="257" t="s">
        <v>155</v>
      </c>
      <c r="D45" s="238" t="s">
        <v>145</v>
      </c>
      <c r="E45" s="239">
        <v>1464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 t="s">
        <v>146</v>
      </c>
      <c r="S45" s="241" t="s">
        <v>129</v>
      </c>
      <c r="T45" s="242" t="s">
        <v>165</v>
      </c>
      <c r="U45" s="225">
        <v>0</v>
      </c>
      <c r="V45" s="225">
        <f>ROUND(E45*U45,2)</f>
        <v>0</v>
      </c>
      <c r="W45" s="225"/>
      <c r="X45" s="225" t="s">
        <v>131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8" t="s">
        <v>153</v>
      </c>
      <c r="D46" s="243"/>
      <c r="E46" s="243"/>
      <c r="F46" s="243"/>
      <c r="G46" s="243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134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5">
        <v>17</v>
      </c>
      <c r="B47" s="246" t="s">
        <v>185</v>
      </c>
      <c r="C47" s="260" t="s">
        <v>186</v>
      </c>
      <c r="D47" s="247" t="s">
        <v>145</v>
      </c>
      <c r="E47" s="248">
        <v>366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0" t="s">
        <v>187</v>
      </c>
      <c r="S47" s="250" t="s">
        <v>129</v>
      </c>
      <c r="T47" s="251" t="s">
        <v>130</v>
      </c>
      <c r="U47" s="225">
        <v>0</v>
      </c>
      <c r="V47" s="225">
        <f>ROUND(E47*U47,2)</f>
        <v>0</v>
      </c>
      <c r="W47" s="225"/>
      <c r="X47" s="225" t="s">
        <v>131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172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45">
        <v>18</v>
      </c>
      <c r="B48" s="246" t="s">
        <v>188</v>
      </c>
      <c r="C48" s="260" t="s">
        <v>189</v>
      </c>
      <c r="D48" s="247" t="s">
        <v>145</v>
      </c>
      <c r="E48" s="248">
        <v>366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0" t="s">
        <v>146</v>
      </c>
      <c r="S48" s="250" t="s">
        <v>129</v>
      </c>
      <c r="T48" s="251" t="s">
        <v>130</v>
      </c>
      <c r="U48" s="225">
        <v>3.1E-2</v>
      </c>
      <c r="V48" s="225">
        <f>ROUND(E48*U48,2)</f>
        <v>11.35</v>
      </c>
      <c r="W48" s="225"/>
      <c r="X48" s="225" t="s">
        <v>131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172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30" t="s">
        <v>123</v>
      </c>
      <c r="B49" s="231" t="s">
        <v>67</v>
      </c>
      <c r="C49" s="256" t="s">
        <v>68</v>
      </c>
      <c r="D49" s="232"/>
      <c r="E49" s="233"/>
      <c r="F49" s="234"/>
      <c r="G49" s="234">
        <f>SUMIF(AG50:AG52,"&lt;&gt;NOR",G50:G52)</f>
        <v>0</v>
      </c>
      <c r="H49" s="234"/>
      <c r="I49" s="234">
        <f>SUM(I50:I52)</f>
        <v>0</v>
      </c>
      <c r="J49" s="234"/>
      <c r="K49" s="234">
        <f>SUM(K50:K52)</f>
        <v>0</v>
      </c>
      <c r="L49" s="234"/>
      <c r="M49" s="234">
        <f>SUM(M50:M52)</f>
        <v>0</v>
      </c>
      <c r="N49" s="234"/>
      <c r="O49" s="234">
        <f>SUM(O50:O52)</f>
        <v>0</v>
      </c>
      <c r="P49" s="234"/>
      <c r="Q49" s="234">
        <f>SUM(Q50:Q52)</f>
        <v>0</v>
      </c>
      <c r="R49" s="234"/>
      <c r="S49" s="234"/>
      <c r="T49" s="235"/>
      <c r="U49" s="229"/>
      <c r="V49" s="229">
        <f>SUM(V50:V52)</f>
        <v>4.7300000000000004</v>
      </c>
      <c r="W49" s="229"/>
      <c r="X49" s="229"/>
      <c r="AG49" t="s">
        <v>124</v>
      </c>
    </row>
    <row r="50" spans="1:60" ht="56.25" outlineLevel="1" x14ac:dyDescent="0.2">
      <c r="A50" s="236">
        <v>19</v>
      </c>
      <c r="B50" s="237" t="s">
        <v>190</v>
      </c>
      <c r="C50" s="257" t="s">
        <v>191</v>
      </c>
      <c r="D50" s="238" t="s">
        <v>145</v>
      </c>
      <c r="E50" s="239">
        <v>55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 t="s">
        <v>146</v>
      </c>
      <c r="S50" s="241" t="s">
        <v>129</v>
      </c>
      <c r="T50" s="242" t="s">
        <v>130</v>
      </c>
      <c r="U50" s="225">
        <v>8.5999999999999993E-2</v>
      </c>
      <c r="V50" s="225">
        <f>ROUND(E50*U50,2)</f>
        <v>4.7300000000000004</v>
      </c>
      <c r="W50" s="225"/>
      <c r="X50" s="225" t="s">
        <v>131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172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8" t="s">
        <v>192</v>
      </c>
      <c r="D51" s="243"/>
      <c r="E51" s="243"/>
      <c r="F51" s="243"/>
      <c r="G51" s="243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134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5">
        <v>20</v>
      </c>
      <c r="B52" s="246" t="s">
        <v>193</v>
      </c>
      <c r="C52" s="260" t="s">
        <v>194</v>
      </c>
      <c r="D52" s="247" t="s">
        <v>145</v>
      </c>
      <c r="E52" s="248">
        <v>55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0" t="s">
        <v>195</v>
      </c>
      <c r="S52" s="250" t="s">
        <v>129</v>
      </c>
      <c r="T52" s="251" t="s">
        <v>129</v>
      </c>
      <c r="U52" s="225">
        <v>0</v>
      </c>
      <c r="V52" s="225">
        <f>ROUND(E52*U52,2)</f>
        <v>0</v>
      </c>
      <c r="W52" s="225"/>
      <c r="X52" s="225" t="s">
        <v>196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197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30" t="s">
        <v>123</v>
      </c>
      <c r="B53" s="231" t="s">
        <v>69</v>
      </c>
      <c r="C53" s="256" t="s">
        <v>70</v>
      </c>
      <c r="D53" s="232"/>
      <c r="E53" s="233"/>
      <c r="F53" s="234"/>
      <c r="G53" s="234">
        <f>SUMIF(AG54:AG66,"&lt;&gt;NOR",G54:G66)</f>
        <v>0</v>
      </c>
      <c r="H53" s="234"/>
      <c r="I53" s="234">
        <f>SUM(I54:I66)</f>
        <v>0</v>
      </c>
      <c r="J53" s="234"/>
      <c r="K53" s="234">
        <f>SUM(K54:K66)</f>
        <v>0</v>
      </c>
      <c r="L53" s="234"/>
      <c r="M53" s="234">
        <f>SUM(M54:M66)</f>
        <v>0</v>
      </c>
      <c r="N53" s="234"/>
      <c r="O53" s="234">
        <f>SUM(O54:O66)</f>
        <v>0</v>
      </c>
      <c r="P53" s="234"/>
      <c r="Q53" s="234">
        <f>SUM(Q54:Q66)</f>
        <v>0</v>
      </c>
      <c r="R53" s="234"/>
      <c r="S53" s="234"/>
      <c r="T53" s="235"/>
      <c r="U53" s="229"/>
      <c r="V53" s="229">
        <f>SUM(V54:V66)</f>
        <v>73.66</v>
      </c>
      <c r="W53" s="229"/>
      <c r="X53" s="229"/>
      <c r="AG53" t="s">
        <v>124</v>
      </c>
    </row>
    <row r="54" spans="1:60" outlineLevel="1" x14ac:dyDescent="0.2">
      <c r="A54" s="236">
        <v>21</v>
      </c>
      <c r="B54" s="237" t="s">
        <v>198</v>
      </c>
      <c r="C54" s="257" t="s">
        <v>199</v>
      </c>
      <c r="D54" s="238" t="s">
        <v>127</v>
      </c>
      <c r="E54" s="239">
        <v>762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 t="s">
        <v>187</v>
      </c>
      <c r="S54" s="241" t="s">
        <v>129</v>
      </c>
      <c r="T54" s="242" t="s">
        <v>130</v>
      </c>
      <c r="U54" s="225">
        <v>0.06</v>
      </c>
      <c r="V54" s="225">
        <f>ROUND(E54*U54,2)</f>
        <v>45.72</v>
      </c>
      <c r="W54" s="225"/>
      <c r="X54" s="225" t="s">
        <v>131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172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8" t="s">
        <v>200</v>
      </c>
      <c r="D55" s="243"/>
      <c r="E55" s="243"/>
      <c r="F55" s="243"/>
      <c r="G55" s="243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134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36">
        <v>22</v>
      </c>
      <c r="B56" s="237" t="s">
        <v>201</v>
      </c>
      <c r="C56" s="257" t="s">
        <v>202</v>
      </c>
      <c r="D56" s="238" t="s">
        <v>127</v>
      </c>
      <c r="E56" s="239">
        <v>220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1" t="s">
        <v>203</v>
      </c>
      <c r="S56" s="241" t="s">
        <v>129</v>
      </c>
      <c r="T56" s="242" t="s">
        <v>130</v>
      </c>
      <c r="U56" s="225">
        <v>8.0000000000000002E-3</v>
      </c>
      <c r="V56" s="225">
        <f>ROUND(E56*U56,2)</f>
        <v>1.76</v>
      </c>
      <c r="W56" s="225"/>
      <c r="X56" s="225" t="s">
        <v>131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172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8" t="s">
        <v>204</v>
      </c>
      <c r="D57" s="243"/>
      <c r="E57" s="243"/>
      <c r="F57" s="243"/>
      <c r="G57" s="243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134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61" t="s">
        <v>205</v>
      </c>
      <c r="D58" s="252"/>
      <c r="E58" s="252"/>
      <c r="F58" s="252"/>
      <c r="G58" s="252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15"/>
      <c r="Z58" s="215"/>
      <c r="AA58" s="215"/>
      <c r="AB58" s="215"/>
      <c r="AC58" s="215"/>
      <c r="AD58" s="215"/>
      <c r="AE58" s="215"/>
      <c r="AF58" s="215"/>
      <c r="AG58" s="215" t="s">
        <v>134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36">
        <v>23</v>
      </c>
      <c r="B59" s="237" t="s">
        <v>206</v>
      </c>
      <c r="C59" s="257" t="s">
        <v>207</v>
      </c>
      <c r="D59" s="238" t="s">
        <v>127</v>
      </c>
      <c r="E59" s="239">
        <v>671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1" t="s">
        <v>146</v>
      </c>
      <c r="S59" s="241" t="s">
        <v>129</v>
      </c>
      <c r="T59" s="242" t="s">
        <v>130</v>
      </c>
      <c r="U59" s="225">
        <v>1.7999999999999999E-2</v>
      </c>
      <c r="V59" s="225">
        <f>ROUND(E59*U59,2)</f>
        <v>12.08</v>
      </c>
      <c r="W59" s="225"/>
      <c r="X59" s="225" t="s">
        <v>131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172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8" t="s">
        <v>208</v>
      </c>
      <c r="D60" s="243"/>
      <c r="E60" s="243"/>
      <c r="F60" s="243"/>
      <c r="G60" s="243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134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5">
        <v>24</v>
      </c>
      <c r="B61" s="246" t="s">
        <v>209</v>
      </c>
      <c r="C61" s="260" t="s">
        <v>210</v>
      </c>
      <c r="D61" s="247" t="s">
        <v>127</v>
      </c>
      <c r="E61" s="248">
        <v>762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0" t="s">
        <v>187</v>
      </c>
      <c r="S61" s="250" t="s">
        <v>129</v>
      </c>
      <c r="T61" s="251" t="s">
        <v>130</v>
      </c>
      <c r="U61" s="225">
        <v>1.4999999999999999E-2</v>
      </c>
      <c r="V61" s="225">
        <f>ROUND(E61*U61,2)</f>
        <v>11.43</v>
      </c>
      <c r="W61" s="225"/>
      <c r="X61" s="225" t="s">
        <v>131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172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2.5" outlineLevel="1" x14ac:dyDescent="0.2">
      <c r="A62" s="236">
        <v>25</v>
      </c>
      <c r="B62" s="237" t="s">
        <v>211</v>
      </c>
      <c r="C62" s="257" t="s">
        <v>212</v>
      </c>
      <c r="D62" s="238" t="s">
        <v>127</v>
      </c>
      <c r="E62" s="239">
        <v>762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1" t="s">
        <v>187</v>
      </c>
      <c r="S62" s="241" t="s">
        <v>129</v>
      </c>
      <c r="T62" s="242" t="s">
        <v>130</v>
      </c>
      <c r="U62" s="225">
        <v>3.5000000000000001E-3</v>
      </c>
      <c r="V62" s="225">
        <f>ROUND(E62*U62,2)</f>
        <v>2.67</v>
      </c>
      <c r="W62" s="225"/>
      <c r="X62" s="225" t="s">
        <v>131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172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8" t="s">
        <v>213</v>
      </c>
      <c r="D63" s="243"/>
      <c r="E63" s="243"/>
      <c r="F63" s="243"/>
      <c r="G63" s="243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15"/>
      <c r="Z63" s="215"/>
      <c r="AA63" s="215"/>
      <c r="AB63" s="215"/>
      <c r="AC63" s="215"/>
      <c r="AD63" s="215"/>
      <c r="AE63" s="215"/>
      <c r="AF63" s="215"/>
      <c r="AG63" s="215" t="s">
        <v>134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5">
        <v>26</v>
      </c>
      <c r="B64" s="246" t="s">
        <v>214</v>
      </c>
      <c r="C64" s="260" t="s">
        <v>215</v>
      </c>
      <c r="D64" s="247" t="s">
        <v>216</v>
      </c>
      <c r="E64" s="248">
        <v>22.86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0" t="s">
        <v>195</v>
      </c>
      <c r="S64" s="250" t="s">
        <v>129</v>
      </c>
      <c r="T64" s="251" t="s">
        <v>129</v>
      </c>
      <c r="U64" s="225">
        <v>0</v>
      </c>
      <c r="V64" s="225">
        <f>ROUND(E64*U64,2)</f>
        <v>0</v>
      </c>
      <c r="W64" s="225"/>
      <c r="X64" s="225" t="s">
        <v>196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197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6">
        <v>27</v>
      </c>
      <c r="B65" s="237" t="s">
        <v>217</v>
      </c>
      <c r="C65" s="257" t="s">
        <v>218</v>
      </c>
      <c r="D65" s="238" t="s">
        <v>219</v>
      </c>
      <c r="E65" s="239">
        <v>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1" t="s">
        <v>195</v>
      </c>
      <c r="S65" s="241" t="s">
        <v>129</v>
      </c>
      <c r="T65" s="242" t="s">
        <v>129</v>
      </c>
      <c r="U65" s="225">
        <v>0</v>
      </c>
      <c r="V65" s="225">
        <f>ROUND(E65*U65,2)</f>
        <v>0</v>
      </c>
      <c r="W65" s="225"/>
      <c r="X65" s="225" t="s">
        <v>196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197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62" t="s">
        <v>220</v>
      </c>
      <c r="D66" s="253"/>
      <c r="E66" s="253"/>
      <c r="F66" s="253"/>
      <c r="G66" s="253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221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x14ac:dyDescent="0.2">
      <c r="A67" s="230" t="s">
        <v>123</v>
      </c>
      <c r="B67" s="231" t="s">
        <v>71</v>
      </c>
      <c r="C67" s="256" t="s">
        <v>72</v>
      </c>
      <c r="D67" s="232"/>
      <c r="E67" s="233"/>
      <c r="F67" s="234"/>
      <c r="G67" s="234">
        <f>SUMIF(AG68:AG69,"&lt;&gt;NOR",G68:G69)</f>
        <v>0</v>
      </c>
      <c r="H67" s="234"/>
      <c r="I67" s="234">
        <f>SUM(I68:I69)</f>
        <v>0</v>
      </c>
      <c r="J67" s="234"/>
      <c r="K67" s="234">
        <f>SUM(K68:K69)</f>
        <v>0</v>
      </c>
      <c r="L67" s="234"/>
      <c r="M67" s="234">
        <f>SUM(M68:M69)</f>
        <v>0</v>
      </c>
      <c r="N67" s="234"/>
      <c r="O67" s="234">
        <f>SUM(O68:O69)</f>
        <v>2.56</v>
      </c>
      <c r="P67" s="234"/>
      <c r="Q67" s="234">
        <f>SUM(Q68:Q69)</f>
        <v>0</v>
      </c>
      <c r="R67" s="234"/>
      <c r="S67" s="234"/>
      <c r="T67" s="235"/>
      <c r="U67" s="229"/>
      <c r="V67" s="229">
        <f>SUM(V68:V69)</f>
        <v>0.52</v>
      </c>
      <c r="W67" s="229"/>
      <c r="X67" s="229"/>
      <c r="AG67" t="s">
        <v>124</v>
      </c>
    </row>
    <row r="68" spans="1:60" outlineLevel="1" x14ac:dyDescent="0.2">
      <c r="A68" s="236">
        <v>28</v>
      </c>
      <c r="B68" s="237" t="s">
        <v>222</v>
      </c>
      <c r="C68" s="257" t="s">
        <v>223</v>
      </c>
      <c r="D68" s="238" t="s">
        <v>145</v>
      </c>
      <c r="E68" s="239">
        <v>0.99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2.5855999999999999</v>
      </c>
      <c r="O68" s="241">
        <f>ROUND(E68*N68,2)</f>
        <v>2.56</v>
      </c>
      <c r="P68" s="241">
        <v>0</v>
      </c>
      <c r="Q68" s="241">
        <f>ROUND(E68*P68,2)</f>
        <v>0</v>
      </c>
      <c r="R68" s="241" t="s">
        <v>224</v>
      </c>
      <c r="S68" s="241" t="s">
        <v>129</v>
      </c>
      <c r="T68" s="242" t="s">
        <v>130</v>
      </c>
      <c r="U68" s="225">
        <v>0.52900000000000003</v>
      </c>
      <c r="V68" s="225">
        <f>ROUND(E68*U68,2)</f>
        <v>0.52</v>
      </c>
      <c r="W68" s="225"/>
      <c r="X68" s="225" t="s">
        <v>131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132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22"/>
      <c r="B69" s="223"/>
      <c r="C69" s="258" t="s">
        <v>225</v>
      </c>
      <c r="D69" s="243"/>
      <c r="E69" s="243"/>
      <c r="F69" s="243"/>
      <c r="G69" s="243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15"/>
      <c r="Z69" s="215"/>
      <c r="AA69" s="215"/>
      <c r="AB69" s="215"/>
      <c r="AC69" s="215"/>
      <c r="AD69" s="215"/>
      <c r="AE69" s="215"/>
      <c r="AF69" s="215"/>
      <c r="AG69" s="215" t="s">
        <v>134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44" t="str">
        <f>C69</f>
        <v>ve výkopu zapaženém nebo nezapaženém, popř. nad terénem z betonu prostého, z cementů portladských a struskoportladských, z cementů síranovzdorných,</v>
      </c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230" t="s">
        <v>123</v>
      </c>
      <c r="B70" s="231" t="s">
        <v>73</v>
      </c>
      <c r="C70" s="256" t="s">
        <v>46</v>
      </c>
      <c r="D70" s="232"/>
      <c r="E70" s="233"/>
      <c r="F70" s="234"/>
      <c r="G70" s="234">
        <f>SUMIF(AG71:AG77,"&lt;&gt;NOR",G71:G77)</f>
        <v>0</v>
      </c>
      <c r="H70" s="234"/>
      <c r="I70" s="234">
        <f>SUM(I71:I77)</f>
        <v>0</v>
      </c>
      <c r="J70" s="234"/>
      <c r="K70" s="234">
        <f>SUM(K71:K77)</f>
        <v>0</v>
      </c>
      <c r="L70" s="234"/>
      <c r="M70" s="234">
        <f>SUM(M71:M77)</f>
        <v>0</v>
      </c>
      <c r="N70" s="234"/>
      <c r="O70" s="234">
        <f>SUM(O71:O77)</f>
        <v>2.35</v>
      </c>
      <c r="P70" s="234"/>
      <c r="Q70" s="234">
        <f>SUM(Q71:Q77)</f>
        <v>0</v>
      </c>
      <c r="R70" s="234"/>
      <c r="S70" s="234"/>
      <c r="T70" s="235"/>
      <c r="U70" s="229"/>
      <c r="V70" s="229">
        <f>SUM(V71:V77)</f>
        <v>11.39</v>
      </c>
      <c r="W70" s="229"/>
      <c r="X70" s="229"/>
      <c r="AG70" t="s">
        <v>124</v>
      </c>
    </row>
    <row r="71" spans="1:60" outlineLevel="1" x14ac:dyDescent="0.2">
      <c r="A71" s="236">
        <v>29</v>
      </c>
      <c r="B71" s="237" t="s">
        <v>226</v>
      </c>
      <c r="C71" s="257" t="s">
        <v>227</v>
      </c>
      <c r="D71" s="238" t="s">
        <v>127</v>
      </c>
      <c r="E71" s="239">
        <v>25.3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7.3899999999999993E-2</v>
      </c>
      <c r="O71" s="241">
        <f>ROUND(E71*N71,2)</f>
        <v>1.87</v>
      </c>
      <c r="P71" s="241">
        <v>0</v>
      </c>
      <c r="Q71" s="241">
        <f>ROUND(E71*P71,2)</f>
        <v>0</v>
      </c>
      <c r="R71" s="241" t="s">
        <v>128</v>
      </c>
      <c r="S71" s="241" t="s">
        <v>129</v>
      </c>
      <c r="T71" s="242" t="s">
        <v>130</v>
      </c>
      <c r="U71" s="225">
        <v>0.45</v>
      </c>
      <c r="V71" s="225">
        <f>ROUND(E71*U71,2)</f>
        <v>11.39</v>
      </c>
      <c r="W71" s="225"/>
      <c r="X71" s="225" t="s">
        <v>131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132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 x14ac:dyDescent="0.2">
      <c r="A72" s="222"/>
      <c r="B72" s="223"/>
      <c r="C72" s="258" t="s">
        <v>228</v>
      </c>
      <c r="D72" s="243"/>
      <c r="E72" s="243"/>
      <c r="F72" s="243"/>
      <c r="G72" s="243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15"/>
      <c r="Z72" s="215"/>
      <c r="AA72" s="215"/>
      <c r="AB72" s="215"/>
      <c r="AC72" s="215"/>
      <c r="AD72" s="215"/>
      <c r="AE72" s="215"/>
      <c r="AF72" s="215"/>
      <c r="AG72" s="215" t="s">
        <v>134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44" t="str">
        <f>C72</f>
        <v>s provedením lože z kameniva drceného, s vyplněním spár, s dvojitým hutněním a se smetením přebytečného materiálu na krajnici. S dodáním hmot pro lože a výplň spár.</v>
      </c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9" t="s">
        <v>135</v>
      </c>
      <c r="D73" s="227"/>
      <c r="E73" s="228">
        <v>8.5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136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9" t="s">
        <v>229</v>
      </c>
      <c r="D74" s="227"/>
      <c r="E74" s="228">
        <v>16.8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136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36">
        <v>30</v>
      </c>
      <c r="B75" s="237" t="s">
        <v>230</v>
      </c>
      <c r="C75" s="257" t="s">
        <v>231</v>
      </c>
      <c r="D75" s="238" t="s">
        <v>127</v>
      </c>
      <c r="E75" s="239">
        <v>3.71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0.12959999999999999</v>
      </c>
      <c r="O75" s="241">
        <f>ROUND(E75*N75,2)</f>
        <v>0.48</v>
      </c>
      <c r="P75" s="241">
        <v>0</v>
      </c>
      <c r="Q75" s="241">
        <f>ROUND(E75*P75,2)</f>
        <v>0</v>
      </c>
      <c r="R75" s="241" t="s">
        <v>195</v>
      </c>
      <c r="S75" s="241" t="s">
        <v>129</v>
      </c>
      <c r="T75" s="242" t="s">
        <v>129</v>
      </c>
      <c r="U75" s="225">
        <v>0</v>
      </c>
      <c r="V75" s="225">
        <f>ROUND(E75*U75,2)</f>
        <v>0</v>
      </c>
      <c r="W75" s="225"/>
      <c r="X75" s="225" t="s">
        <v>196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232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9" t="s">
        <v>233</v>
      </c>
      <c r="D76" s="227"/>
      <c r="E76" s="228">
        <v>27.83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136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9" t="s">
        <v>234</v>
      </c>
      <c r="D77" s="227"/>
      <c r="E77" s="228">
        <v>-24.12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136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x14ac:dyDescent="0.2">
      <c r="A78" s="230" t="s">
        <v>123</v>
      </c>
      <c r="B78" s="231" t="s">
        <v>74</v>
      </c>
      <c r="C78" s="256" t="s">
        <v>75</v>
      </c>
      <c r="D78" s="232"/>
      <c r="E78" s="233"/>
      <c r="F78" s="234"/>
      <c r="G78" s="234">
        <f>SUMIF(AG79:AG81,"&lt;&gt;NOR",G79:G81)</f>
        <v>0</v>
      </c>
      <c r="H78" s="234"/>
      <c r="I78" s="234">
        <f>SUM(I79:I81)</f>
        <v>0</v>
      </c>
      <c r="J78" s="234"/>
      <c r="K78" s="234">
        <f>SUM(K79:K81)</f>
        <v>0</v>
      </c>
      <c r="L78" s="234"/>
      <c r="M78" s="234">
        <f>SUM(M79:M81)</f>
        <v>0</v>
      </c>
      <c r="N78" s="234"/>
      <c r="O78" s="234">
        <f>SUM(O79:O81)</f>
        <v>0</v>
      </c>
      <c r="P78" s="234"/>
      <c r="Q78" s="234">
        <f>SUM(Q79:Q81)</f>
        <v>0</v>
      </c>
      <c r="R78" s="234"/>
      <c r="S78" s="234"/>
      <c r="T78" s="235"/>
      <c r="U78" s="229"/>
      <c r="V78" s="229">
        <f>SUM(V79:V81)</f>
        <v>20.23</v>
      </c>
      <c r="W78" s="229"/>
      <c r="X78" s="229"/>
      <c r="AG78" t="s">
        <v>124</v>
      </c>
    </row>
    <row r="79" spans="1:60" ht="22.5" outlineLevel="1" x14ac:dyDescent="0.2">
      <c r="A79" s="236">
        <v>31</v>
      </c>
      <c r="B79" s="237" t="s">
        <v>235</v>
      </c>
      <c r="C79" s="257" t="s">
        <v>236</v>
      </c>
      <c r="D79" s="238" t="s">
        <v>127</v>
      </c>
      <c r="E79" s="239">
        <v>674.36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1" t="s">
        <v>128</v>
      </c>
      <c r="S79" s="241" t="s">
        <v>129</v>
      </c>
      <c r="T79" s="242" t="s">
        <v>130</v>
      </c>
      <c r="U79" s="225">
        <v>0.03</v>
      </c>
      <c r="V79" s="225">
        <f>ROUND(E79*U79,2)</f>
        <v>20.23</v>
      </c>
      <c r="W79" s="225"/>
      <c r="X79" s="225" t="s">
        <v>131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172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9" t="s">
        <v>237</v>
      </c>
      <c r="D80" s="227"/>
      <c r="E80" s="228">
        <v>671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15"/>
      <c r="Z80" s="215"/>
      <c r="AA80" s="215"/>
      <c r="AB80" s="215"/>
      <c r="AC80" s="215"/>
      <c r="AD80" s="215"/>
      <c r="AE80" s="215"/>
      <c r="AF80" s="215"/>
      <c r="AG80" s="215" t="s">
        <v>136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9" t="s">
        <v>238</v>
      </c>
      <c r="D81" s="227"/>
      <c r="E81" s="228">
        <v>3.36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136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5.5" x14ac:dyDescent="0.2">
      <c r="A82" s="230" t="s">
        <v>123</v>
      </c>
      <c r="B82" s="231" t="s">
        <v>76</v>
      </c>
      <c r="C82" s="256" t="s">
        <v>77</v>
      </c>
      <c r="D82" s="232"/>
      <c r="E82" s="233"/>
      <c r="F82" s="234"/>
      <c r="G82" s="234">
        <f>SUMIF(AG83:AG86,"&lt;&gt;NOR",G83:G86)</f>
        <v>0</v>
      </c>
      <c r="H82" s="234"/>
      <c r="I82" s="234">
        <f>SUM(I83:I86)</f>
        <v>0</v>
      </c>
      <c r="J82" s="234"/>
      <c r="K82" s="234">
        <f>SUM(K83:K86)</f>
        <v>0</v>
      </c>
      <c r="L82" s="234"/>
      <c r="M82" s="234">
        <f>SUM(M83:M86)</f>
        <v>0</v>
      </c>
      <c r="N82" s="234"/>
      <c r="O82" s="234">
        <f>SUM(O83:O86)</f>
        <v>0</v>
      </c>
      <c r="P82" s="234"/>
      <c r="Q82" s="234">
        <f>SUM(Q83:Q86)</f>
        <v>0</v>
      </c>
      <c r="R82" s="234"/>
      <c r="S82" s="234"/>
      <c r="T82" s="235"/>
      <c r="U82" s="229"/>
      <c r="V82" s="229">
        <f>SUM(V83:V86)</f>
        <v>286.8</v>
      </c>
      <c r="W82" s="229"/>
      <c r="X82" s="229"/>
      <c r="AG82" t="s">
        <v>124</v>
      </c>
    </row>
    <row r="83" spans="1:60" outlineLevel="1" x14ac:dyDescent="0.2">
      <c r="A83" s="236">
        <v>32</v>
      </c>
      <c r="B83" s="237" t="s">
        <v>239</v>
      </c>
      <c r="C83" s="257" t="s">
        <v>240</v>
      </c>
      <c r="D83" s="238" t="s">
        <v>127</v>
      </c>
      <c r="E83" s="239">
        <v>600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1" t="s">
        <v>128</v>
      </c>
      <c r="S83" s="241" t="s">
        <v>129</v>
      </c>
      <c r="T83" s="242" t="s">
        <v>130</v>
      </c>
      <c r="U83" s="225">
        <v>0.47799999999999998</v>
      </c>
      <c r="V83" s="225">
        <f>ROUND(E83*U83,2)</f>
        <v>286.8</v>
      </c>
      <c r="W83" s="225"/>
      <c r="X83" s="225" t="s">
        <v>131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172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ht="22.5" outlineLevel="1" x14ac:dyDescent="0.2">
      <c r="A84" s="222"/>
      <c r="B84" s="223"/>
      <c r="C84" s="258" t="s">
        <v>228</v>
      </c>
      <c r="D84" s="243"/>
      <c r="E84" s="243"/>
      <c r="F84" s="243"/>
      <c r="G84" s="243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134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44" t="str">
        <f>C84</f>
        <v>s provedením lože z kameniva drceného, s vyplněním spár, s dvojitým hutněním a se smetením přebytečného materiálu na krajnici. S dodáním hmot pro lože a výplň spár.</v>
      </c>
      <c r="BB84" s="215"/>
      <c r="BC84" s="215"/>
      <c r="BD84" s="215"/>
      <c r="BE84" s="215"/>
      <c r="BF84" s="215"/>
      <c r="BG84" s="215"/>
      <c r="BH84" s="215"/>
    </row>
    <row r="85" spans="1:60" ht="22.5" outlineLevel="1" x14ac:dyDescent="0.2">
      <c r="A85" s="236">
        <v>33</v>
      </c>
      <c r="B85" s="237" t="s">
        <v>241</v>
      </c>
      <c r="C85" s="257" t="s">
        <v>242</v>
      </c>
      <c r="D85" s="238" t="s">
        <v>175</v>
      </c>
      <c r="E85" s="239">
        <v>12224.52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1" t="s">
        <v>195</v>
      </c>
      <c r="S85" s="241" t="s">
        <v>129</v>
      </c>
      <c r="T85" s="242" t="s">
        <v>129</v>
      </c>
      <c r="U85" s="225">
        <v>0</v>
      </c>
      <c r="V85" s="225">
        <f>ROUND(E85*U85,2)</f>
        <v>0</v>
      </c>
      <c r="W85" s="225"/>
      <c r="X85" s="225" t="s">
        <v>196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197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62" t="s">
        <v>243</v>
      </c>
      <c r="D86" s="253"/>
      <c r="E86" s="253"/>
      <c r="F86" s="253"/>
      <c r="G86" s="253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221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">
      <c r="A87" s="230" t="s">
        <v>123</v>
      </c>
      <c r="B87" s="231" t="s">
        <v>78</v>
      </c>
      <c r="C87" s="256" t="s">
        <v>79</v>
      </c>
      <c r="D87" s="232"/>
      <c r="E87" s="233"/>
      <c r="F87" s="234"/>
      <c r="G87" s="234">
        <f>SUMIF(AG88:AG93,"&lt;&gt;NOR",G88:G93)</f>
        <v>0</v>
      </c>
      <c r="H87" s="234"/>
      <c r="I87" s="234">
        <f>SUM(I88:I93)</f>
        <v>0</v>
      </c>
      <c r="J87" s="234"/>
      <c r="K87" s="234">
        <f>SUM(K88:K93)</f>
        <v>0</v>
      </c>
      <c r="L87" s="234"/>
      <c r="M87" s="234">
        <f>SUM(M88:M93)</f>
        <v>0</v>
      </c>
      <c r="N87" s="234"/>
      <c r="O87" s="234">
        <f>SUM(O88:O93)</f>
        <v>3.18</v>
      </c>
      <c r="P87" s="234"/>
      <c r="Q87" s="234">
        <f>SUM(Q88:Q93)</f>
        <v>0</v>
      </c>
      <c r="R87" s="234"/>
      <c r="S87" s="234"/>
      <c r="T87" s="235"/>
      <c r="U87" s="229"/>
      <c r="V87" s="229">
        <f>SUM(V88:V93)</f>
        <v>77.460000000000008</v>
      </c>
      <c r="W87" s="229"/>
      <c r="X87" s="229"/>
      <c r="AG87" t="s">
        <v>124</v>
      </c>
    </row>
    <row r="88" spans="1:60" ht="22.5" outlineLevel="1" x14ac:dyDescent="0.2">
      <c r="A88" s="236">
        <v>34</v>
      </c>
      <c r="B88" s="237" t="s">
        <v>244</v>
      </c>
      <c r="C88" s="257" t="s">
        <v>245</v>
      </c>
      <c r="D88" s="238" t="s">
        <v>140</v>
      </c>
      <c r="E88" s="239">
        <v>31.2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41">
        <v>9.4710000000000003E-2</v>
      </c>
      <c r="O88" s="241">
        <f>ROUND(E88*N88,2)</f>
        <v>2.95</v>
      </c>
      <c r="P88" s="241">
        <v>0</v>
      </c>
      <c r="Q88" s="241">
        <f>ROUND(E88*P88,2)</f>
        <v>0</v>
      </c>
      <c r="R88" s="241" t="s">
        <v>128</v>
      </c>
      <c r="S88" s="241" t="s">
        <v>129</v>
      </c>
      <c r="T88" s="242" t="s">
        <v>130</v>
      </c>
      <c r="U88" s="225">
        <v>0.106</v>
      </c>
      <c r="V88" s="225">
        <f>ROUND(E88*U88,2)</f>
        <v>3.31</v>
      </c>
      <c r="W88" s="225"/>
      <c r="X88" s="225" t="s">
        <v>131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132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8" t="s">
        <v>246</v>
      </c>
      <c r="D89" s="243"/>
      <c r="E89" s="243"/>
      <c r="F89" s="243"/>
      <c r="G89" s="243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134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9" t="s">
        <v>247</v>
      </c>
      <c r="D90" s="227"/>
      <c r="E90" s="228">
        <v>31.2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15"/>
      <c r="Z90" s="215"/>
      <c r="AA90" s="215"/>
      <c r="AB90" s="215"/>
      <c r="AC90" s="215"/>
      <c r="AD90" s="215"/>
      <c r="AE90" s="215"/>
      <c r="AF90" s="215"/>
      <c r="AG90" s="215" t="s">
        <v>136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ht="22.5" outlineLevel="1" x14ac:dyDescent="0.2">
      <c r="A91" s="236">
        <v>35</v>
      </c>
      <c r="B91" s="237" t="s">
        <v>248</v>
      </c>
      <c r="C91" s="257" t="s">
        <v>249</v>
      </c>
      <c r="D91" s="238" t="s">
        <v>140</v>
      </c>
      <c r="E91" s="239">
        <v>220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1" t="s">
        <v>128</v>
      </c>
      <c r="S91" s="241" t="s">
        <v>129</v>
      </c>
      <c r="T91" s="242" t="s">
        <v>130</v>
      </c>
      <c r="U91" s="225">
        <v>0.33704000000000001</v>
      </c>
      <c r="V91" s="225">
        <f>ROUND(E91*U91,2)</f>
        <v>74.150000000000006</v>
      </c>
      <c r="W91" s="225"/>
      <c r="X91" s="225" t="s">
        <v>131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172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8" t="s">
        <v>250</v>
      </c>
      <c r="D92" s="243"/>
      <c r="E92" s="243"/>
      <c r="F92" s="243"/>
      <c r="G92" s="243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15"/>
      <c r="Z92" s="215"/>
      <c r="AA92" s="215"/>
      <c r="AB92" s="215"/>
      <c r="AC92" s="215"/>
      <c r="AD92" s="215"/>
      <c r="AE92" s="215"/>
      <c r="AF92" s="215"/>
      <c r="AG92" s="215" t="s">
        <v>134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2.5" outlineLevel="1" x14ac:dyDescent="0.2">
      <c r="A93" s="245">
        <v>36</v>
      </c>
      <c r="B93" s="246" t="s">
        <v>251</v>
      </c>
      <c r="C93" s="260" t="s">
        <v>252</v>
      </c>
      <c r="D93" s="247" t="s">
        <v>175</v>
      </c>
      <c r="E93" s="248">
        <v>5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50">
        <v>4.5999999999999999E-2</v>
      </c>
      <c r="O93" s="250">
        <f>ROUND(E93*N93,2)</f>
        <v>0.23</v>
      </c>
      <c r="P93" s="250">
        <v>0</v>
      </c>
      <c r="Q93" s="250">
        <f>ROUND(E93*P93,2)</f>
        <v>0</v>
      </c>
      <c r="R93" s="250" t="s">
        <v>195</v>
      </c>
      <c r="S93" s="250" t="s">
        <v>129</v>
      </c>
      <c r="T93" s="251" t="s">
        <v>129</v>
      </c>
      <c r="U93" s="225">
        <v>0</v>
      </c>
      <c r="V93" s="225">
        <f>ROUND(E93*U93,2)</f>
        <v>0</v>
      </c>
      <c r="W93" s="225"/>
      <c r="X93" s="225" t="s">
        <v>196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232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x14ac:dyDescent="0.2">
      <c r="A94" s="230" t="s">
        <v>123</v>
      </c>
      <c r="B94" s="231" t="s">
        <v>80</v>
      </c>
      <c r="C94" s="256" t="s">
        <v>81</v>
      </c>
      <c r="D94" s="232"/>
      <c r="E94" s="233"/>
      <c r="F94" s="234"/>
      <c r="G94" s="234">
        <f>SUMIF(AG95:AG100,"&lt;&gt;NOR",G95:G100)</f>
        <v>0</v>
      </c>
      <c r="H94" s="234"/>
      <c r="I94" s="234">
        <f>SUM(I95:I100)</f>
        <v>0</v>
      </c>
      <c r="J94" s="234"/>
      <c r="K94" s="234">
        <f>SUM(K95:K100)</f>
        <v>0</v>
      </c>
      <c r="L94" s="234"/>
      <c r="M94" s="234">
        <f>SUM(M95:M100)</f>
        <v>0</v>
      </c>
      <c r="N94" s="234"/>
      <c r="O94" s="234">
        <f>SUM(O95:O100)</f>
        <v>0</v>
      </c>
      <c r="P94" s="234"/>
      <c r="Q94" s="234">
        <f>SUM(Q95:Q100)</f>
        <v>0</v>
      </c>
      <c r="R94" s="234"/>
      <c r="S94" s="234"/>
      <c r="T94" s="235"/>
      <c r="U94" s="229"/>
      <c r="V94" s="229">
        <f>SUM(V95:V100)</f>
        <v>25.31</v>
      </c>
      <c r="W94" s="229"/>
      <c r="X94" s="229"/>
      <c r="AG94" t="s">
        <v>124</v>
      </c>
    </row>
    <row r="95" spans="1:60" ht="22.5" outlineLevel="1" x14ac:dyDescent="0.2">
      <c r="A95" s="236">
        <v>37</v>
      </c>
      <c r="B95" s="237" t="s">
        <v>253</v>
      </c>
      <c r="C95" s="257" t="s">
        <v>254</v>
      </c>
      <c r="D95" s="238" t="s">
        <v>140</v>
      </c>
      <c r="E95" s="239">
        <v>250.39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1" t="s">
        <v>128</v>
      </c>
      <c r="S95" s="241" t="s">
        <v>129</v>
      </c>
      <c r="T95" s="242" t="s">
        <v>130</v>
      </c>
      <c r="U95" s="225">
        <v>0.09</v>
      </c>
      <c r="V95" s="225">
        <f>ROUND(E95*U95,2)</f>
        <v>22.54</v>
      </c>
      <c r="W95" s="225"/>
      <c r="X95" s="225" t="s">
        <v>131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132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22"/>
      <c r="B96" s="223"/>
      <c r="C96" s="258" t="s">
        <v>255</v>
      </c>
      <c r="D96" s="243"/>
      <c r="E96" s="243"/>
      <c r="F96" s="243"/>
      <c r="G96" s="243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15"/>
      <c r="Z96" s="215"/>
      <c r="AA96" s="215"/>
      <c r="AB96" s="215"/>
      <c r="AC96" s="215"/>
      <c r="AD96" s="215"/>
      <c r="AE96" s="215"/>
      <c r="AF96" s="215"/>
      <c r="AG96" s="215" t="s">
        <v>134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44" t="str">
        <f>C96</f>
        <v>krajníků, desek nebo panelů od spojovacího materiálu s odklizením a uložením očištěných hmot a spojovacího materiálu na skládku na vzdálenost do 10 m</v>
      </c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59" t="s">
        <v>256</v>
      </c>
      <c r="D97" s="227"/>
      <c r="E97" s="228">
        <v>220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15"/>
      <c r="Z97" s="215"/>
      <c r="AA97" s="215"/>
      <c r="AB97" s="215"/>
      <c r="AC97" s="215"/>
      <c r="AD97" s="215"/>
      <c r="AE97" s="215"/>
      <c r="AF97" s="215"/>
      <c r="AG97" s="215" t="s">
        <v>136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9" t="s">
        <v>257</v>
      </c>
      <c r="D98" s="227"/>
      <c r="E98" s="228">
        <v>30.39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15"/>
      <c r="Z98" s="215"/>
      <c r="AA98" s="215"/>
      <c r="AB98" s="215"/>
      <c r="AC98" s="215"/>
      <c r="AD98" s="215"/>
      <c r="AE98" s="215"/>
      <c r="AF98" s="215"/>
      <c r="AG98" s="215" t="s">
        <v>136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36">
        <v>38</v>
      </c>
      <c r="B99" s="237" t="s">
        <v>258</v>
      </c>
      <c r="C99" s="257" t="s">
        <v>259</v>
      </c>
      <c r="D99" s="238" t="s">
        <v>127</v>
      </c>
      <c r="E99" s="239">
        <v>24.12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1" t="s">
        <v>128</v>
      </c>
      <c r="S99" s="241" t="s">
        <v>129</v>
      </c>
      <c r="T99" s="242" t="s">
        <v>130</v>
      </c>
      <c r="U99" s="225">
        <v>0.115</v>
      </c>
      <c r="V99" s="225">
        <f>ROUND(E99*U99,2)</f>
        <v>2.77</v>
      </c>
      <c r="W99" s="225"/>
      <c r="X99" s="225" t="s">
        <v>131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132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2.5" outlineLevel="1" x14ac:dyDescent="0.2">
      <c r="A100" s="222"/>
      <c r="B100" s="223"/>
      <c r="C100" s="258" t="s">
        <v>255</v>
      </c>
      <c r="D100" s="243"/>
      <c r="E100" s="243"/>
      <c r="F100" s="243"/>
      <c r="G100" s="243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134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44" t="str">
        <f>C100</f>
        <v>krajníků, desek nebo panelů od spojovacího materiálu s odklizením a uložením očištěných hmot a spojovacího materiálu na skládku na vzdálenost do 10 m</v>
      </c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230" t="s">
        <v>123</v>
      </c>
      <c r="B101" s="231" t="s">
        <v>82</v>
      </c>
      <c r="C101" s="256" t="s">
        <v>83</v>
      </c>
      <c r="D101" s="232"/>
      <c r="E101" s="233"/>
      <c r="F101" s="234"/>
      <c r="G101" s="234">
        <f>SUMIF(AG102:AG103,"&lt;&gt;NOR",G102:G103)</f>
        <v>0</v>
      </c>
      <c r="H101" s="234"/>
      <c r="I101" s="234">
        <f>SUM(I102:I103)</f>
        <v>0</v>
      </c>
      <c r="J101" s="234"/>
      <c r="K101" s="234">
        <f>SUM(K102:K103)</f>
        <v>0</v>
      </c>
      <c r="L101" s="234"/>
      <c r="M101" s="234">
        <f>SUM(M102:M103)</f>
        <v>0</v>
      </c>
      <c r="N101" s="234"/>
      <c r="O101" s="234">
        <f>SUM(O102:O103)</f>
        <v>0</v>
      </c>
      <c r="P101" s="234"/>
      <c r="Q101" s="234">
        <f>SUM(Q102:Q103)</f>
        <v>0</v>
      </c>
      <c r="R101" s="234"/>
      <c r="S101" s="234"/>
      <c r="T101" s="235"/>
      <c r="U101" s="229"/>
      <c r="V101" s="229">
        <f>SUM(V102:V103)</f>
        <v>232.4</v>
      </c>
      <c r="W101" s="229"/>
      <c r="X101" s="229"/>
      <c r="AG101" t="s">
        <v>124</v>
      </c>
    </row>
    <row r="102" spans="1:60" ht="22.5" outlineLevel="1" x14ac:dyDescent="0.2">
      <c r="A102" s="236">
        <v>39</v>
      </c>
      <c r="B102" s="237" t="s">
        <v>260</v>
      </c>
      <c r="C102" s="257" t="s">
        <v>261</v>
      </c>
      <c r="D102" s="238" t="s">
        <v>159</v>
      </c>
      <c r="E102" s="239">
        <v>595.90700000000004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1" t="s">
        <v>128</v>
      </c>
      <c r="S102" s="241" t="s">
        <v>129</v>
      </c>
      <c r="T102" s="242" t="s">
        <v>130</v>
      </c>
      <c r="U102" s="225">
        <v>0.39</v>
      </c>
      <c r="V102" s="225">
        <f>ROUND(E102*U102,2)</f>
        <v>232.4</v>
      </c>
      <c r="W102" s="225"/>
      <c r="X102" s="225" t="s">
        <v>131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132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22"/>
      <c r="B103" s="223"/>
      <c r="C103" s="258" t="s">
        <v>262</v>
      </c>
      <c r="D103" s="243"/>
      <c r="E103" s="243"/>
      <c r="F103" s="243"/>
      <c r="G103" s="243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134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ht="38.25" x14ac:dyDescent="0.2">
      <c r="A104" s="230" t="s">
        <v>123</v>
      </c>
      <c r="B104" s="231" t="s">
        <v>84</v>
      </c>
      <c r="C104" s="256" t="s">
        <v>87</v>
      </c>
      <c r="D104" s="232"/>
      <c r="E104" s="233"/>
      <c r="F104" s="234"/>
      <c r="G104" s="234">
        <f>SUMIF(AG105:AG105,"&lt;&gt;NOR",G105:G105)</f>
        <v>0</v>
      </c>
      <c r="H104" s="234"/>
      <c r="I104" s="234">
        <f>SUM(I105:I105)</f>
        <v>0</v>
      </c>
      <c r="J104" s="234"/>
      <c r="K104" s="234">
        <f>SUM(K105:K105)</f>
        <v>0</v>
      </c>
      <c r="L104" s="234"/>
      <c r="M104" s="234">
        <f>SUM(M105:M105)</f>
        <v>0</v>
      </c>
      <c r="N104" s="234"/>
      <c r="O104" s="234">
        <f>SUM(O105:O105)</f>
        <v>0</v>
      </c>
      <c r="P104" s="234"/>
      <c r="Q104" s="234">
        <f>SUM(Q105:Q105)</f>
        <v>0</v>
      </c>
      <c r="R104" s="234"/>
      <c r="S104" s="234"/>
      <c r="T104" s="235"/>
      <c r="U104" s="229"/>
      <c r="V104" s="229">
        <f>SUM(V105:V105)</f>
        <v>0</v>
      </c>
      <c r="W104" s="229"/>
      <c r="X104" s="229"/>
      <c r="AG104" t="s">
        <v>124</v>
      </c>
    </row>
    <row r="105" spans="1:60" outlineLevel="1" x14ac:dyDescent="0.2">
      <c r="A105" s="245">
        <v>40</v>
      </c>
      <c r="B105" s="246" t="s">
        <v>263</v>
      </c>
      <c r="C105" s="260" t="s">
        <v>264</v>
      </c>
      <c r="D105" s="247" t="s">
        <v>168</v>
      </c>
      <c r="E105" s="248">
        <v>1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0"/>
      <c r="S105" s="250" t="s">
        <v>164</v>
      </c>
      <c r="T105" s="251" t="s">
        <v>165</v>
      </c>
      <c r="U105" s="225">
        <v>0</v>
      </c>
      <c r="V105" s="225">
        <f>ROUND(E105*U105,2)</f>
        <v>0</v>
      </c>
      <c r="W105" s="225"/>
      <c r="X105" s="225" t="s">
        <v>131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172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230" t="s">
        <v>123</v>
      </c>
      <c r="B106" s="231" t="s">
        <v>84</v>
      </c>
      <c r="C106" s="256" t="s">
        <v>86</v>
      </c>
      <c r="D106" s="232"/>
      <c r="E106" s="233"/>
      <c r="F106" s="234"/>
      <c r="G106" s="234">
        <f>SUMIF(AG107:AG107,"&lt;&gt;NOR",G107:G107)</f>
        <v>0</v>
      </c>
      <c r="H106" s="234"/>
      <c r="I106" s="234">
        <f>SUM(I107:I107)</f>
        <v>0</v>
      </c>
      <c r="J106" s="234"/>
      <c r="K106" s="234">
        <f>SUM(K107:K107)</f>
        <v>0</v>
      </c>
      <c r="L106" s="234"/>
      <c r="M106" s="234">
        <f>SUM(M107:M107)</f>
        <v>0</v>
      </c>
      <c r="N106" s="234"/>
      <c r="O106" s="234">
        <f>SUM(O107:O107)</f>
        <v>0</v>
      </c>
      <c r="P106" s="234"/>
      <c r="Q106" s="234">
        <f>SUM(Q107:Q107)</f>
        <v>0</v>
      </c>
      <c r="R106" s="234"/>
      <c r="S106" s="234"/>
      <c r="T106" s="235"/>
      <c r="U106" s="229"/>
      <c r="V106" s="229">
        <f>SUM(V107:V107)</f>
        <v>0</v>
      </c>
      <c r="W106" s="229"/>
      <c r="X106" s="229"/>
      <c r="AG106" t="s">
        <v>124</v>
      </c>
    </row>
    <row r="107" spans="1:60" outlineLevel="1" x14ac:dyDescent="0.2">
      <c r="A107" s="245">
        <v>41</v>
      </c>
      <c r="B107" s="246" t="s">
        <v>265</v>
      </c>
      <c r="C107" s="260" t="s">
        <v>266</v>
      </c>
      <c r="D107" s="247" t="s">
        <v>168</v>
      </c>
      <c r="E107" s="248">
        <v>1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0"/>
      <c r="S107" s="250" t="s">
        <v>164</v>
      </c>
      <c r="T107" s="251" t="s">
        <v>165</v>
      </c>
      <c r="U107" s="225">
        <v>0</v>
      </c>
      <c r="V107" s="225">
        <f>ROUND(E107*U107,2)</f>
        <v>0</v>
      </c>
      <c r="W107" s="225"/>
      <c r="X107" s="225" t="s">
        <v>196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197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5.5" x14ac:dyDescent="0.2">
      <c r="A108" s="230" t="s">
        <v>123</v>
      </c>
      <c r="B108" s="231" t="s">
        <v>84</v>
      </c>
      <c r="C108" s="256" t="s">
        <v>85</v>
      </c>
      <c r="D108" s="232"/>
      <c r="E108" s="233"/>
      <c r="F108" s="234"/>
      <c r="G108" s="234">
        <f>SUMIF(AG109:AG109,"&lt;&gt;NOR",G109:G109)</f>
        <v>0</v>
      </c>
      <c r="H108" s="234"/>
      <c r="I108" s="234">
        <f>SUM(I109:I109)</f>
        <v>0</v>
      </c>
      <c r="J108" s="234"/>
      <c r="K108" s="234">
        <f>SUM(K109:K109)</f>
        <v>0</v>
      </c>
      <c r="L108" s="234"/>
      <c r="M108" s="234">
        <f>SUM(M109:M109)</f>
        <v>0</v>
      </c>
      <c r="N108" s="234"/>
      <c r="O108" s="234">
        <f>SUM(O109:O109)</f>
        <v>0</v>
      </c>
      <c r="P108" s="234"/>
      <c r="Q108" s="234">
        <f>SUM(Q109:Q109)</f>
        <v>0</v>
      </c>
      <c r="R108" s="234"/>
      <c r="S108" s="234"/>
      <c r="T108" s="235"/>
      <c r="U108" s="229"/>
      <c r="V108" s="229">
        <f>SUM(V109:V109)</f>
        <v>0</v>
      </c>
      <c r="W108" s="229"/>
      <c r="X108" s="229"/>
      <c r="AG108" t="s">
        <v>124</v>
      </c>
    </row>
    <row r="109" spans="1:60" outlineLevel="1" x14ac:dyDescent="0.2">
      <c r="A109" s="245">
        <v>42</v>
      </c>
      <c r="B109" s="246" t="s">
        <v>267</v>
      </c>
      <c r="C109" s="260" t="s">
        <v>268</v>
      </c>
      <c r="D109" s="247" t="s">
        <v>168</v>
      </c>
      <c r="E109" s="248">
        <v>1</v>
      </c>
      <c r="F109" s="249"/>
      <c r="G109" s="250">
        <f>ROUND(E109*F109,2)</f>
        <v>0</v>
      </c>
      <c r="H109" s="249"/>
      <c r="I109" s="250">
        <f>ROUND(E109*H109,2)</f>
        <v>0</v>
      </c>
      <c r="J109" s="249"/>
      <c r="K109" s="250">
        <f>ROUND(E109*J109,2)</f>
        <v>0</v>
      </c>
      <c r="L109" s="250">
        <v>21</v>
      </c>
      <c r="M109" s="250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0"/>
      <c r="S109" s="250" t="s">
        <v>164</v>
      </c>
      <c r="T109" s="251" t="s">
        <v>165</v>
      </c>
      <c r="U109" s="225">
        <v>0</v>
      </c>
      <c r="V109" s="225">
        <f>ROUND(E109*U109,2)</f>
        <v>0</v>
      </c>
      <c r="W109" s="225"/>
      <c r="X109" s="225" t="s">
        <v>269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270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ht="25.5" x14ac:dyDescent="0.2">
      <c r="A110" s="230" t="s">
        <v>123</v>
      </c>
      <c r="B110" s="231" t="s">
        <v>84</v>
      </c>
      <c r="C110" s="256" t="s">
        <v>88</v>
      </c>
      <c r="D110" s="232"/>
      <c r="E110" s="233"/>
      <c r="F110" s="234"/>
      <c r="G110" s="234">
        <f>SUMIF(AG111:AG114,"&lt;&gt;NOR",G111:G114)</f>
        <v>0</v>
      </c>
      <c r="H110" s="234"/>
      <c r="I110" s="234">
        <f>SUM(I111:I114)</f>
        <v>0</v>
      </c>
      <c r="J110" s="234"/>
      <c r="K110" s="234">
        <f>SUM(K111:K114)</f>
        <v>0</v>
      </c>
      <c r="L110" s="234"/>
      <c r="M110" s="234">
        <f>SUM(M111:M114)</f>
        <v>0</v>
      </c>
      <c r="N110" s="234"/>
      <c r="O110" s="234">
        <f>SUM(O111:O114)</f>
        <v>0</v>
      </c>
      <c r="P110" s="234"/>
      <c r="Q110" s="234">
        <f>SUM(Q111:Q114)</f>
        <v>0</v>
      </c>
      <c r="R110" s="234"/>
      <c r="S110" s="234"/>
      <c r="T110" s="235"/>
      <c r="U110" s="229"/>
      <c r="V110" s="229">
        <f>SUM(V111:V114)</f>
        <v>0</v>
      </c>
      <c r="W110" s="229"/>
      <c r="X110" s="229"/>
      <c r="AG110" t="s">
        <v>124</v>
      </c>
    </row>
    <row r="111" spans="1:60" outlineLevel="1" x14ac:dyDescent="0.2">
      <c r="A111" s="245">
        <v>43</v>
      </c>
      <c r="B111" s="246" t="s">
        <v>271</v>
      </c>
      <c r="C111" s="260" t="s">
        <v>272</v>
      </c>
      <c r="D111" s="247" t="s">
        <v>175</v>
      </c>
      <c r="E111" s="248">
        <v>8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0"/>
      <c r="S111" s="250" t="s">
        <v>164</v>
      </c>
      <c r="T111" s="251" t="s">
        <v>165</v>
      </c>
      <c r="U111" s="225">
        <v>0</v>
      </c>
      <c r="V111" s="225">
        <f>ROUND(E111*U111,2)</f>
        <v>0</v>
      </c>
      <c r="W111" s="225"/>
      <c r="X111" s="225" t="s">
        <v>131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172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45">
        <v>44</v>
      </c>
      <c r="B112" s="246" t="s">
        <v>273</v>
      </c>
      <c r="C112" s="260" t="s">
        <v>274</v>
      </c>
      <c r="D112" s="247" t="s">
        <v>168</v>
      </c>
      <c r="E112" s="248">
        <v>1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0"/>
      <c r="S112" s="250" t="s">
        <v>164</v>
      </c>
      <c r="T112" s="251" t="s">
        <v>165</v>
      </c>
      <c r="U112" s="225">
        <v>0</v>
      </c>
      <c r="V112" s="225">
        <f>ROUND(E112*U112,2)</f>
        <v>0</v>
      </c>
      <c r="W112" s="225"/>
      <c r="X112" s="225" t="s">
        <v>131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172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45">
        <v>45</v>
      </c>
      <c r="B113" s="246" t="s">
        <v>275</v>
      </c>
      <c r="C113" s="260" t="s">
        <v>276</v>
      </c>
      <c r="D113" s="247" t="s">
        <v>168</v>
      </c>
      <c r="E113" s="248">
        <v>1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0"/>
      <c r="S113" s="250" t="s">
        <v>164</v>
      </c>
      <c r="T113" s="251" t="s">
        <v>165</v>
      </c>
      <c r="U113" s="225">
        <v>0</v>
      </c>
      <c r="V113" s="225">
        <f>ROUND(E113*U113,2)</f>
        <v>0</v>
      </c>
      <c r="W113" s="225"/>
      <c r="X113" s="225" t="s">
        <v>131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172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5">
        <v>46</v>
      </c>
      <c r="B114" s="246" t="s">
        <v>277</v>
      </c>
      <c r="C114" s="260" t="s">
        <v>278</v>
      </c>
      <c r="D114" s="247" t="s">
        <v>168</v>
      </c>
      <c r="E114" s="248">
        <v>1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0"/>
      <c r="S114" s="250" t="s">
        <v>164</v>
      </c>
      <c r="T114" s="251" t="s">
        <v>165</v>
      </c>
      <c r="U114" s="225">
        <v>0</v>
      </c>
      <c r="V114" s="225">
        <f>ROUND(E114*U114,2)</f>
        <v>0</v>
      </c>
      <c r="W114" s="225"/>
      <c r="X114" s="225" t="s">
        <v>196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197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x14ac:dyDescent="0.2">
      <c r="A115" s="230" t="s">
        <v>123</v>
      </c>
      <c r="B115" s="231" t="s">
        <v>89</v>
      </c>
      <c r="C115" s="256" t="s">
        <v>90</v>
      </c>
      <c r="D115" s="232"/>
      <c r="E115" s="233"/>
      <c r="F115" s="234"/>
      <c r="G115" s="234">
        <f>SUMIF(AG116:AG119,"&lt;&gt;NOR",G116:G119)</f>
        <v>0</v>
      </c>
      <c r="H115" s="234"/>
      <c r="I115" s="234">
        <f>SUM(I116:I119)</f>
        <v>0</v>
      </c>
      <c r="J115" s="234"/>
      <c r="K115" s="234">
        <f>SUM(K116:K119)</f>
        <v>0</v>
      </c>
      <c r="L115" s="234"/>
      <c r="M115" s="234">
        <f>SUM(M116:M119)</f>
        <v>0</v>
      </c>
      <c r="N115" s="234"/>
      <c r="O115" s="234">
        <f>SUM(O116:O119)</f>
        <v>0</v>
      </c>
      <c r="P115" s="234"/>
      <c r="Q115" s="234">
        <f>SUM(Q116:Q119)</f>
        <v>0</v>
      </c>
      <c r="R115" s="234"/>
      <c r="S115" s="234"/>
      <c r="T115" s="235"/>
      <c r="U115" s="229"/>
      <c r="V115" s="229">
        <f>SUM(V116:V119)</f>
        <v>0</v>
      </c>
      <c r="W115" s="229"/>
      <c r="X115" s="229"/>
      <c r="AG115" t="s">
        <v>124</v>
      </c>
    </row>
    <row r="116" spans="1:60" ht="22.5" outlineLevel="1" x14ac:dyDescent="0.2">
      <c r="A116" s="236">
        <v>47</v>
      </c>
      <c r="B116" s="237" t="s">
        <v>279</v>
      </c>
      <c r="C116" s="257" t="s">
        <v>280</v>
      </c>
      <c r="D116" s="238" t="s">
        <v>159</v>
      </c>
      <c r="E116" s="239">
        <v>475.2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41">
        <v>0</v>
      </c>
      <c r="O116" s="241">
        <f>ROUND(E116*N116,2)</f>
        <v>0</v>
      </c>
      <c r="P116" s="241">
        <v>0</v>
      </c>
      <c r="Q116" s="241">
        <f>ROUND(E116*P116,2)</f>
        <v>0</v>
      </c>
      <c r="R116" s="241" t="s">
        <v>224</v>
      </c>
      <c r="S116" s="241" t="s">
        <v>129</v>
      </c>
      <c r="T116" s="242" t="s">
        <v>165</v>
      </c>
      <c r="U116" s="225">
        <v>0</v>
      </c>
      <c r="V116" s="225">
        <f>ROUND(E116*U116,2)</f>
        <v>0</v>
      </c>
      <c r="W116" s="225"/>
      <c r="X116" s="225" t="s">
        <v>131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172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2.5" outlineLevel="1" x14ac:dyDescent="0.2">
      <c r="A117" s="222"/>
      <c r="B117" s="223"/>
      <c r="C117" s="258" t="s">
        <v>281</v>
      </c>
      <c r="D117" s="243"/>
      <c r="E117" s="243"/>
      <c r="F117" s="243"/>
      <c r="G117" s="243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134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44" t="str">
        <f>C117</f>
        <v>se složením a hrubým urovnáním nebo s přeložením na jiný dopravní prostředek kromě lodi, vč. příplatku za každých dalších i započatých 1000 m přes 1000 m,</v>
      </c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45">
        <v>48</v>
      </c>
      <c r="B118" s="246" t="s">
        <v>282</v>
      </c>
      <c r="C118" s="260" t="s">
        <v>283</v>
      </c>
      <c r="D118" s="247" t="s">
        <v>159</v>
      </c>
      <c r="E118" s="248">
        <v>59.4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0" t="s">
        <v>284</v>
      </c>
      <c r="S118" s="250" t="s">
        <v>129</v>
      </c>
      <c r="T118" s="251" t="s">
        <v>130</v>
      </c>
      <c r="U118" s="225">
        <v>0</v>
      </c>
      <c r="V118" s="225">
        <f>ROUND(E118*U118,2)</f>
        <v>0</v>
      </c>
      <c r="W118" s="225"/>
      <c r="X118" s="225" t="s">
        <v>131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172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45">
        <v>49</v>
      </c>
      <c r="B119" s="246" t="s">
        <v>285</v>
      </c>
      <c r="C119" s="260" t="s">
        <v>286</v>
      </c>
      <c r="D119" s="247" t="s">
        <v>159</v>
      </c>
      <c r="E119" s="248">
        <v>59.4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0"/>
      <c r="S119" s="250" t="s">
        <v>164</v>
      </c>
      <c r="T119" s="251" t="s">
        <v>165</v>
      </c>
      <c r="U119" s="225">
        <v>0</v>
      </c>
      <c r="V119" s="225">
        <f>ROUND(E119*U119,2)</f>
        <v>0</v>
      </c>
      <c r="W119" s="225"/>
      <c r="X119" s="225" t="s">
        <v>131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172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x14ac:dyDescent="0.2">
      <c r="A120" s="230" t="s">
        <v>123</v>
      </c>
      <c r="B120" s="231" t="s">
        <v>91</v>
      </c>
      <c r="C120" s="256" t="s">
        <v>92</v>
      </c>
      <c r="D120" s="232"/>
      <c r="E120" s="233"/>
      <c r="F120" s="234"/>
      <c r="G120" s="234">
        <f>SUMIF(AG121:AG124,"&lt;&gt;NOR",G121:G124)</f>
        <v>0</v>
      </c>
      <c r="H120" s="234"/>
      <c r="I120" s="234">
        <f>SUM(I121:I124)</f>
        <v>0</v>
      </c>
      <c r="J120" s="234"/>
      <c r="K120" s="234">
        <f>SUM(K121:K124)</f>
        <v>0</v>
      </c>
      <c r="L120" s="234"/>
      <c r="M120" s="234">
        <f>SUM(M121:M124)</f>
        <v>0</v>
      </c>
      <c r="N120" s="234"/>
      <c r="O120" s="234">
        <f>SUM(O121:O124)</f>
        <v>0</v>
      </c>
      <c r="P120" s="234"/>
      <c r="Q120" s="234">
        <f>SUM(Q121:Q124)</f>
        <v>0</v>
      </c>
      <c r="R120" s="234"/>
      <c r="S120" s="234"/>
      <c r="T120" s="235"/>
      <c r="U120" s="229"/>
      <c r="V120" s="229">
        <f>SUM(V121:V124)</f>
        <v>0</v>
      </c>
      <c r="W120" s="229"/>
      <c r="X120" s="229"/>
      <c r="AG120" t="s">
        <v>124</v>
      </c>
    </row>
    <row r="121" spans="1:60" outlineLevel="1" x14ac:dyDescent="0.2">
      <c r="A121" s="245">
        <v>50</v>
      </c>
      <c r="B121" s="246" t="s">
        <v>287</v>
      </c>
      <c r="C121" s="260" t="s">
        <v>288</v>
      </c>
      <c r="D121" s="247" t="s">
        <v>175</v>
      </c>
      <c r="E121" s="248">
        <v>2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0"/>
      <c r="S121" s="250" t="s">
        <v>164</v>
      </c>
      <c r="T121" s="251" t="s">
        <v>165</v>
      </c>
      <c r="U121" s="225">
        <v>0</v>
      </c>
      <c r="V121" s="225">
        <f>ROUND(E121*U121,2)</f>
        <v>0</v>
      </c>
      <c r="W121" s="225"/>
      <c r="X121" s="225" t="s">
        <v>131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132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36">
        <v>51</v>
      </c>
      <c r="B122" s="237" t="s">
        <v>289</v>
      </c>
      <c r="C122" s="257" t="s">
        <v>290</v>
      </c>
      <c r="D122" s="238" t="s">
        <v>291</v>
      </c>
      <c r="E122" s="239">
        <v>3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41">
        <v>0</v>
      </c>
      <c r="O122" s="241">
        <f>ROUND(E122*N122,2)</f>
        <v>0</v>
      </c>
      <c r="P122" s="241">
        <v>0</v>
      </c>
      <c r="Q122" s="241">
        <f>ROUND(E122*P122,2)</f>
        <v>0</v>
      </c>
      <c r="R122" s="241"/>
      <c r="S122" s="241" t="s">
        <v>164</v>
      </c>
      <c r="T122" s="242" t="s">
        <v>165</v>
      </c>
      <c r="U122" s="225">
        <v>0</v>
      </c>
      <c r="V122" s="225">
        <f>ROUND(E122*U122,2)</f>
        <v>0</v>
      </c>
      <c r="W122" s="225"/>
      <c r="X122" s="225" t="s">
        <v>131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132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>
        <v>52</v>
      </c>
      <c r="B123" s="223" t="s">
        <v>292</v>
      </c>
      <c r="C123" s="263" t="s">
        <v>293</v>
      </c>
      <c r="D123" s="224" t="s">
        <v>0</v>
      </c>
      <c r="E123" s="254"/>
      <c r="F123" s="226"/>
      <c r="G123" s="225">
        <f>ROUND(E123*F123,2)</f>
        <v>0</v>
      </c>
      <c r="H123" s="226"/>
      <c r="I123" s="225">
        <f>ROUND(E123*H123,2)</f>
        <v>0</v>
      </c>
      <c r="J123" s="226"/>
      <c r="K123" s="225">
        <f>ROUND(E123*J123,2)</f>
        <v>0</v>
      </c>
      <c r="L123" s="225">
        <v>21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0</v>
      </c>
      <c r="Q123" s="225">
        <f>ROUND(E123*P123,2)</f>
        <v>0</v>
      </c>
      <c r="R123" s="225" t="s">
        <v>294</v>
      </c>
      <c r="S123" s="225" t="s">
        <v>129</v>
      </c>
      <c r="T123" s="225" t="s">
        <v>130</v>
      </c>
      <c r="U123" s="225">
        <v>0</v>
      </c>
      <c r="V123" s="225">
        <f>ROUND(E123*U123,2)</f>
        <v>0</v>
      </c>
      <c r="W123" s="225"/>
      <c r="X123" s="225" t="s">
        <v>295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296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61" t="s">
        <v>297</v>
      </c>
      <c r="D124" s="252"/>
      <c r="E124" s="252"/>
      <c r="F124" s="252"/>
      <c r="G124" s="252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134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x14ac:dyDescent="0.2">
      <c r="A125" s="230" t="s">
        <v>123</v>
      </c>
      <c r="B125" s="231" t="s">
        <v>93</v>
      </c>
      <c r="C125" s="256" t="s">
        <v>94</v>
      </c>
      <c r="D125" s="232"/>
      <c r="E125" s="233"/>
      <c r="F125" s="234"/>
      <c r="G125" s="234">
        <f>SUMIF(AG126:AG129,"&lt;&gt;NOR",G126:G129)</f>
        <v>0</v>
      </c>
      <c r="H125" s="234"/>
      <c r="I125" s="234">
        <f>SUM(I126:I129)</f>
        <v>0</v>
      </c>
      <c r="J125" s="234"/>
      <c r="K125" s="234">
        <f>SUM(K126:K129)</f>
        <v>0</v>
      </c>
      <c r="L125" s="234"/>
      <c r="M125" s="234">
        <f>SUM(M126:M129)</f>
        <v>0</v>
      </c>
      <c r="N125" s="234"/>
      <c r="O125" s="234">
        <f>SUM(O126:O129)</f>
        <v>0</v>
      </c>
      <c r="P125" s="234"/>
      <c r="Q125" s="234">
        <f>SUM(Q126:Q129)</f>
        <v>0</v>
      </c>
      <c r="R125" s="234"/>
      <c r="S125" s="234"/>
      <c r="T125" s="235"/>
      <c r="U125" s="229"/>
      <c r="V125" s="229">
        <f>SUM(V126:V129)</f>
        <v>0</v>
      </c>
      <c r="W125" s="229"/>
      <c r="X125" s="229"/>
      <c r="AG125" t="s">
        <v>124</v>
      </c>
    </row>
    <row r="126" spans="1:60" outlineLevel="1" x14ac:dyDescent="0.2">
      <c r="A126" s="245">
        <v>53</v>
      </c>
      <c r="B126" s="246" t="s">
        <v>298</v>
      </c>
      <c r="C126" s="260" t="s">
        <v>299</v>
      </c>
      <c r="D126" s="247" t="s">
        <v>175</v>
      </c>
      <c r="E126" s="248">
        <v>2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0"/>
      <c r="S126" s="250" t="s">
        <v>164</v>
      </c>
      <c r="T126" s="251" t="s">
        <v>165</v>
      </c>
      <c r="U126" s="225">
        <v>0</v>
      </c>
      <c r="V126" s="225">
        <f>ROUND(E126*U126,2)</f>
        <v>0</v>
      </c>
      <c r="W126" s="225"/>
      <c r="X126" s="225" t="s">
        <v>131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132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6">
        <v>54</v>
      </c>
      <c r="B127" s="237" t="s">
        <v>300</v>
      </c>
      <c r="C127" s="257" t="s">
        <v>301</v>
      </c>
      <c r="D127" s="238" t="s">
        <v>175</v>
      </c>
      <c r="E127" s="239">
        <v>4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41">
        <v>0</v>
      </c>
      <c r="O127" s="241">
        <f>ROUND(E127*N127,2)</f>
        <v>0</v>
      </c>
      <c r="P127" s="241">
        <v>0</v>
      </c>
      <c r="Q127" s="241">
        <f>ROUND(E127*P127,2)</f>
        <v>0</v>
      </c>
      <c r="R127" s="241"/>
      <c r="S127" s="241" t="s">
        <v>164</v>
      </c>
      <c r="T127" s="242" t="s">
        <v>165</v>
      </c>
      <c r="U127" s="225">
        <v>0</v>
      </c>
      <c r="V127" s="225">
        <f>ROUND(E127*U127,2)</f>
        <v>0</v>
      </c>
      <c r="W127" s="225"/>
      <c r="X127" s="225" t="s">
        <v>131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132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>
        <v>55</v>
      </c>
      <c r="B128" s="223" t="s">
        <v>302</v>
      </c>
      <c r="C128" s="263" t="s">
        <v>303</v>
      </c>
      <c r="D128" s="224" t="s">
        <v>0</v>
      </c>
      <c r="E128" s="254"/>
      <c r="F128" s="226"/>
      <c r="G128" s="225">
        <f>ROUND(E128*F128,2)</f>
        <v>0</v>
      </c>
      <c r="H128" s="226"/>
      <c r="I128" s="225">
        <f>ROUND(E128*H128,2)</f>
        <v>0</v>
      </c>
      <c r="J128" s="226"/>
      <c r="K128" s="225">
        <f>ROUND(E128*J128,2)</f>
        <v>0</v>
      </c>
      <c r="L128" s="225">
        <v>21</v>
      </c>
      <c r="M128" s="225">
        <f>G128*(1+L128/100)</f>
        <v>0</v>
      </c>
      <c r="N128" s="225">
        <v>0</v>
      </c>
      <c r="O128" s="225">
        <f>ROUND(E128*N128,2)</f>
        <v>0</v>
      </c>
      <c r="P128" s="225">
        <v>0</v>
      </c>
      <c r="Q128" s="225">
        <f>ROUND(E128*P128,2)</f>
        <v>0</v>
      </c>
      <c r="R128" s="225" t="s">
        <v>304</v>
      </c>
      <c r="S128" s="225" t="s">
        <v>129</v>
      </c>
      <c r="T128" s="225" t="s">
        <v>130</v>
      </c>
      <c r="U128" s="225">
        <v>0</v>
      </c>
      <c r="V128" s="225">
        <f>ROUND(E128*U128,2)</f>
        <v>0</v>
      </c>
      <c r="W128" s="225"/>
      <c r="X128" s="225" t="s">
        <v>295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296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61" t="s">
        <v>297</v>
      </c>
      <c r="D129" s="252"/>
      <c r="E129" s="252"/>
      <c r="F129" s="252"/>
      <c r="G129" s="252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134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x14ac:dyDescent="0.2">
      <c r="A130" s="3"/>
      <c r="B130" s="4"/>
      <c r="C130" s="26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v>15</v>
      </c>
      <c r="AF130">
        <v>21</v>
      </c>
      <c r="AG130" t="s">
        <v>110</v>
      </c>
    </row>
    <row r="131" spans="1:60" x14ac:dyDescent="0.2">
      <c r="A131" s="218"/>
      <c r="B131" s="219" t="s">
        <v>29</v>
      </c>
      <c r="C131" s="265"/>
      <c r="D131" s="220"/>
      <c r="E131" s="221"/>
      <c r="F131" s="221"/>
      <c r="G131" s="255">
        <f>G8+G29+G31+G37+G40+G49+G53+G67+G70+G78+G82+G87+G94+G101+G104+G106+G108+G110+G115+G120+G125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AE131">
        <f>SUMIF(L7:L129,AE130,G7:G129)</f>
        <v>0</v>
      </c>
      <c r="AF131">
        <f>SUMIF(L7:L129,AF130,G7:G129)</f>
        <v>0</v>
      </c>
      <c r="AG131" t="s">
        <v>305</v>
      </c>
    </row>
    <row r="132" spans="1:60" x14ac:dyDescent="0.2">
      <c r="C132" s="266"/>
      <c r="D132" s="10"/>
      <c r="AG132" t="s">
        <v>306</v>
      </c>
    </row>
    <row r="133" spans="1:60" x14ac:dyDescent="0.2">
      <c r="D133" s="10"/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bFP5m8wxiJaK65l92XshmbrfJvlOhoQaBKLq5NEN5IVQWzbL8YIKPUFhzgmtn1jM/HiQGhvNW4dn+PuL3mYeA==" saltValue="Ibz1gVr6TXpmKj0slbeXiQ==" spinCount="100000" sheet="1"/>
  <mergeCells count="33">
    <mergeCell ref="C117:G117"/>
    <mergeCell ref="C124:G124"/>
    <mergeCell ref="C129:G129"/>
    <mergeCell ref="C86:G86"/>
    <mergeCell ref="C89:G89"/>
    <mergeCell ref="C92:G92"/>
    <mergeCell ref="C96:G96"/>
    <mergeCell ref="C100:G100"/>
    <mergeCell ref="C103:G103"/>
    <mergeCell ref="C60:G60"/>
    <mergeCell ref="C63:G63"/>
    <mergeCell ref="C66:G66"/>
    <mergeCell ref="C69:G69"/>
    <mergeCell ref="C72:G72"/>
    <mergeCell ref="C84:G84"/>
    <mergeCell ref="C44:G44"/>
    <mergeCell ref="C46:G46"/>
    <mergeCell ref="C51:G51"/>
    <mergeCell ref="C55:G55"/>
    <mergeCell ref="C57:G57"/>
    <mergeCell ref="C58:G58"/>
    <mergeCell ref="C17:G17"/>
    <mergeCell ref="C22:G22"/>
    <mergeCell ref="C24:G24"/>
    <mergeCell ref="C33:G33"/>
    <mergeCell ref="C39:G39"/>
    <mergeCell ref="C42:G4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oadresa</vt:lpstr>
      <vt:lpstr>Stavba!Objednatel</vt:lpstr>
      <vt:lpstr>Stavba!Objekt</vt:lpstr>
      <vt:lpstr>'01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2019-07-31T05:28:27Z</dcterms:modified>
</cp:coreProperties>
</file>