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270" windowWidth="14955" windowHeight="793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list'!$G$2</definedName>
    <definedName name="MJ">'Krycí list'!$G$5</definedName>
    <definedName name="Mont">'Rekapitulace'!$H$11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'Položky'!$A$1:$G$125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<sst xmlns="http://schemas.openxmlformats.org/spreadsheetml/2006/main" count="391" uniqueCount="248">
  <si>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</si>
  <si>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</si>
  <si>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</si>
  <si>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</si>
  <si>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</si>
  <si>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</si>
  <si>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</si>
  <si>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</si>
  <si>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</si>
  <si>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</si>
  <si>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</si>
  <si>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</si>
  <si>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</si>
  <si>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</si>
  <si>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</si>
  <si>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</si>
  <si>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</si>
  <si>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</si>
  <si>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</si>
  <si>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</si>
  <si>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</si>
  <si>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</si>
  <si>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</si>
  <si>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</si>
  <si>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</si>
  <si>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</si>
  <si>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</si>
  <si>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</si>
  <si>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</si>
  <si>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</si>
  <si>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</si>
  <si>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</si>
  <si>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</si>
  <si>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</si>
  <si>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</si>
  <si>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</si>
  <si>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</si>
  <si>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</si>
  <si>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</si>
  <si>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</si>
  <si>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</si>
  <si>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</si>
  <si>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</si>
  <si>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</si>
  <si>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</si>
  <si>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</si>
  <si>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</si>
  <si>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</si>
  <si>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</si>
  <si>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</si>
  <si>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</si>
  <si>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</si>
  <si>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</si>
  <si>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</si>
  <si>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</si>
  <si>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</si>
  <si>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</si>
  <si>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</si>
  <si>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</si>
  <si>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</si>
  <si>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</si>
  <si>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</si>
  <si>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</si>
  <si>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</si>
  <si>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</si>
  <si>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</si>
  <si>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</si>
  <si>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</si>
  <si>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</si>
  <si>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</si>
  <si>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</si>
  <si>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</si>
  <si>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</si>
  <si>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</si>
  <si>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</si>
  <si>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</si>
  <si>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</si>
  <si>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Frýdl</t>
  </si>
  <si>
    <t>240319</t>
  </si>
  <si>
    <t>Rekonstrukce vytápění okapů kina Mír Krnov</t>
  </si>
  <si>
    <t>97</t>
  </si>
  <si>
    <t>Prorážení otvorů</t>
  </si>
  <si>
    <t>973031324R00</t>
  </si>
  <si>
    <t xml:space="preserve">Vysekání kapes zeď cihel. MVC, pl. 0,1m2, hl. 15cm </t>
  </si>
  <si>
    <t>kus</t>
  </si>
  <si>
    <t>pro krabice</t>
  </si>
  <si>
    <t>974031121R00</t>
  </si>
  <si>
    <t xml:space="preserve">Vysekání rýh ve zdi cihelné 3 x 3 cm </t>
  </si>
  <si>
    <t>m</t>
  </si>
  <si>
    <t>menší výseky ke spotřebičům</t>
  </si>
  <si>
    <t>M21</t>
  </si>
  <si>
    <t>Elektromontáže</t>
  </si>
  <si>
    <t>210010108RZ1</t>
  </si>
  <si>
    <t>Mtž lišta vkládací s víčkem š -40mm včetně dodávky korýtka plast</t>
  </si>
  <si>
    <t>A:6</t>
  </si>
  <si>
    <t>B:18</t>
  </si>
  <si>
    <t>C:2</t>
  </si>
  <si>
    <t>rezerva:10</t>
  </si>
  <si>
    <t>210010132R00</t>
  </si>
  <si>
    <t>Trubka ochranná z PE, uložená pevně, DN do 20,5 mm včetně dodávky hrdlované trubky 1540 HA</t>
  </si>
  <si>
    <t>cena včetně příchytek pro trubky</t>
  </si>
  <si>
    <t>A:12</t>
  </si>
  <si>
    <t>B:27</t>
  </si>
  <si>
    <t>C:6</t>
  </si>
  <si>
    <t>210100001R00</t>
  </si>
  <si>
    <t xml:space="preserve">Ukončení vodičů v rozvaděči + zapojení do 2,5 mm2 </t>
  </si>
  <si>
    <t>RTA:25</t>
  </si>
  <si>
    <t>RTB:25</t>
  </si>
  <si>
    <t>RTC:25</t>
  </si>
  <si>
    <t>210120001R00</t>
  </si>
  <si>
    <t xml:space="preserve">Pojistka závitová do 500V E 27 do 25A </t>
  </si>
  <si>
    <t>210120311R00</t>
  </si>
  <si>
    <t>SPD 2 včetně dodávky</t>
  </si>
  <si>
    <t>210120401R00</t>
  </si>
  <si>
    <t xml:space="preserve">Jistič vzduch.1pólový do 25 A IJV-IJM-PO bez krytu </t>
  </si>
  <si>
    <t>16A:9</t>
  </si>
  <si>
    <t>2A:3</t>
  </si>
  <si>
    <t>210120451R00</t>
  </si>
  <si>
    <t xml:space="preserve">Jistič vzduchový 3pólový do 25 A bez krytu </t>
  </si>
  <si>
    <t>210120823R00</t>
  </si>
  <si>
    <t xml:space="preserve">Chránič proudový čtyřpólový do 40 A </t>
  </si>
  <si>
    <t>210190001RZ1</t>
  </si>
  <si>
    <t>Montáž celoplechových rozvodnic do váhy 20 kg včetně dodávky RTA,RTB</t>
  </si>
  <si>
    <t>210190002R00</t>
  </si>
  <si>
    <t xml:space="preserve">Montáž celoplechových rozvodnic do váhy 50 kg </t>
  </si>
  <si>
    <t>RTC kompletní demontáž nepotřebné výbavy a kompletní úprava dle výbavy PD</t>
  </si>
  <si>
    <t>210190003RZ1</t>
  </si>
  <si>
    <t xml:space="preserve">Montáž celoplechových rozvodnic do váhy 100 kg </t>
  </si>
  <si>
    <t>kompletní úprava R ve strojovně pro jištění a napojení RTA,RTB</t>
  </si>
  <si>
    <t>210220003RT3</t>
  </si>
  <si>
    <t>Vedení uzemňovací na povrchu Cu do 50 mm2 včetně dodávky CY 10 mm2</t>
  </si>
  <si>
    <t>210290681RZ1</t>
  </si>
  <si>
    <t>DEMONTÁŽ celková suma</t>
  </si>
  <si>
    <t>kompletní demontáž a likvidace komponentů stávajícího vytápění a s tím související</t>
  </si>
  <si>
    <t>210290731RZ1</t>
  </si>
  <si>
    <t>Montáž jiné</t>
  </si>
  <si>
    <t>Rezerva pro ostatní práce tj. Osazení žebříků či jiných podpůrných lezů atp. Průchody přes zdi či oprava izolace střechy atp.</t>
  </si>
  <si>
    <t>Včetně jiných prací - komplet, konečná cena</t>
  </si>
  <si>
    <t>210292101RZ1</t>
  </si>
  <si>
    <t xml:space="preserve">Výchozí revize elektro </t>
  </si>
  <si>
    <t>kompletní VRZ včetně protokolu měření vytápěcích kabelů</t>
  </si>
  <si>
    <t>Včetně zaškolení obsluhy</t>
  </si>
  <si>
    <t>210800126RT3</t>
  </si>
  <si>
    <t>Kabel CYKY 750 V 3x2,5 mm2 v trubkách včetně dodávky kabelu 3Cx2,5</t>
  </si>
  <si>
    <t>A:55</t>
  </si>
  <si>
    <t>B:120</t>
  </si>
  <si>
    <t>C:78</t>
  </si>
  <si>
    <t>prořez:30</t>
  </si>
  <si>
    <t>210800136RT1</t>
  </si>
  <si>
    <t>Kabel CYKY 750 V 5x2,5 mm2 v trubkách včetně dodávky kabelu</t>
  </si>
  <si>
    <t>A:35</t>
  </si>
  <si>
    <t>B:20</t>
  </si>
  <si>
    <t>C:10</t>
  </si>
  <si>
    <t>prořez:10</t>
  </si>
  <si>
    <t>35822001010</t>
  </si>
  <si>
    <t>Jistič do 80 A 1 pól. charakteristika B, LTN-2B-1</t>
  </si>
  <si>
    <t>35822001015</t>
  </si>
  <si>
    <t>Jistič do 80 A 1 pól. charakteristika B, LTN-16B-1</t>
  </si>
  <si>
    <t>35822002314</t>
  </si>
  <si>
    <t>Jistič do 80 A 3 pól. charakterist. B, LTN-20B-3</t>
  </si>
  <si>
    <t>35889029.A</t>
  </si>
  <si>
    <t>Chránič proudový OFI40/4/030   OFI 40</t>
  </si>
  <si>
    <t>přesný typ viz PD</t>
  </si>
  <si>
    <t>37421102RZ1</t>
  </si>
  <si>
    <t>Lepící tmel Mamut</t>
  </si>
  <si>
    <t>tuba</t>
  </si>
  <si>
    <t>A:25</t>
  </si>
  <si>
    <t>B:50</t>
  </si>
  <si>
    <t>C:18</t>
  </si>
  <si>
    <t>rezerva:2</t>
  </si>
  <si>
    <t>M22</t>
  </si>
  <si>
    <t>Montáž sdělovací a zabezp. techniky</t>
  </si>
  <si>
    <t>222060701RZ1</t>
  </si>
  <si>
    <t>Kabel TO-2R-12-235 včetně dodávky</t>
  </si>
  <si>
    <t>větev B</t>
  </si>
  <si>
    <t>222060702RZ1</t>
  </si>
  <si>
    <t>Kabel TO-2R-12-380 včetně dodávky</t>
  </si>
  <si>
    <t>222060711RZ1</t>
  </si>
  <si>
    <t>Kabel TO-2R-12-600 včetně dodávky</t>
  </si>
  <si>
    <t>A:4</t>
  </si>
  <si>
    <t>B:3</t>
  </si>
  <si>
    <t>222060712RZ1</t>
  </si>
  <si>
    <t>A-1x, B-1x</t>
  </si>
  <si>
    <t>222060741RZ1</t>
  </si>
  <si>
    <t>Kabel TO-2R-12-1000 včetně dodávky</t>
  </si>
  <si>
    <t>222060742RZ1</t>
  </si>
  <si>
    <t>Kabel TO-2R-12-1300 včetně dodávky</t>
  </si>
  <si>
    <t>1xA, 1xB</t>
  </si>
  <si>
    <t>222330195RZ1</t>
  </si>
  <si>
    <t>Montáž regulace ETO2 včetně osazení čidel vlhkostní + Th</t>
  </si>
  <si>
    <t>222330196RZ1</t>
  </si>
  <si>
    <t>Programování ústředny, uvedení do provozu ETO2</t>
  </si>
  <si>
    <t>hod</t>
  </si>
  <si>
    <t>pro jednu regulaci 3hod</t>
  </si>
  <si>
    <t>37110100RZ1</t>
  </si>
  <si>
    <t>regulace ETO2 včetně sady čidel</t>
  </si>
  <si>
    <t>sada čidel 2x vlhkostní čidlo 1x teplotní včetně 10m přívodních vedení</t>
  </si>
  <si>
    <t>M36</t>
  </si>
  <si>
    <t>Montáže měřících a regulačních zařízení</t>
  </si>
  <si>
    <t>360020612R00</t>
  </si>
  <si>
    <t xml:space="preserve">Montáž hmoždinky HM 8-12 vč. šroubu </t>
  </si>
  <si>
    <t>pro úchyty hrdlovaných trubek, uchycení krabic</t>
  </si>
  <si>
    <t>úchyty:140</t>
  </si>
  <si>
    <t>krabice:110</t>
  </si>
  <si>
    <t>360190111RZ1</t>
  </si>
  <si>
    <t>Montáž desetidílné páskové svorkovnice včetně svorkovnice</t>
  </si>
  <si>
    <t>do velkých krabic rozbočení</t>
  </si>
  <si>
    <t>360190131RZ1</t>
  </si>
  <si>
    <t>Montáž krabice včetně dodávky Hensel KF2500H</t>
  </si>
  <si>
    <t>360190132RZ1</t>
  </si>
  <si>
    <t>Montáž krabice včetně dodávky Hensel KF0200H</t>
  </si>
  <si>
    <t>v ceně spojovací svorky typu Wago</t>
  </si>
  <si>
    <t>větev A:6</t>
  </si>
  <si>
    <t>B:11</t>
  </si>
  <si>
    <t>rezerva:5</t>
  </si>
  <si>
    <t>360230071RZ1</t>
  </si>
  <si>
    <t>Montáž trubky Kopoflex včetně dodávky Kopoflex  KF 0940 BA</t>
  </si>
  <si>
    <t>osazení na Mamut</t>
  </si>
  <si>
    <t>větev A:44</t>
  </si>
  <si>
    <t>B:89</t>
  </si>
  <si>
    <t>C:64</t>
  </si>
  <si>
    <t>prořez rezerva:50</t>
  </si>
  <si>
    <t>360230181RZ1</t>
  </si>
  <si>
    <t>Mtz střešní úchyt pro topný kabel včetně dodávky úchytu</t>
  </si>
  <si>
    <t>z CU, v balení je 25ks tzn 7 balení</t>
  </si>
  <si>
    <t>A:75</t>
  </si>
  <si>
    <t>B:110</t>
  </si>
  <si>
    <t>360230182RZ1</t>
  </si>
  <si>
    <t>Mtz okapový úchyt včetně dodávky 150</t>
  </si>
  <si>
    <t>balení 25ks tj. 8 balení</t>
  </si>
  <si>
    <t>A:54</t>
  </si>
  <si>
    <t>B:150</t>
  </si>
  <si>
    <t>360230183RZ1</t>
  </si>
  <si>
    <t>Mtz fixace do svodu včetně dodávky SYFOK-P 20</t>
  </si>
  <si>
    <t>dodávka v balení po 20m, dá se krátit a spojovat lanovými sponkami cena včetně lanových sponek</t>
  </si>
  <si>
    <t>A:51</t>
  </si>
  <si>
    <t>B:55</t>
  </si>
  <si>
    <t>C:79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</si>
  <si>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</si>
  <si>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</si>
  <si>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</si>
  <si>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</si>
  <si>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</si>
  <si>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</si>
  <si>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</si>
  <si>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</si>
  <si>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2019</t>
  </si>
  <si>
    <t>Vytápění okapů kina Mír Krnov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</si>
</sst>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5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49" fontId="3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49" fontId="3" fillId="0" borderId="50" xfId="20" applyNumberFormat="1" applyFont="1" applyBorder="1">
      <alignment/>
      <protection/>
    </xf>
    <xf numFmtId="49" fontId="1" fillId="0" borderId="50" xfId="20" applyNumberFormat="1" applyFont="1" applyBorder="1">
      <alignment/>
      <protection/>
    </xf>
    <xf numFmtId="49" fontId="1" fillId="0" borderId="50" xfId="20" applyNumberFormat="1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4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0" xfId="20" applyFont="1" applyBorder="1">
      <alignment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57" xfId="20" applyFont="1" applyBorder="1" applyAlignment="1">
      <alignment horizontal="center"/>
      <protection/>
    </xf>
    <xf numFmtId="49" fontId="4" fillId="0" borderId="57" xfId="20" applyNumberFormat="1" applyFont="1" applyBorder="1" applyAlignment="1">
      <alignment horizontal="left"/>
      <protection/>
    </xf>
    <xf numFmtId="0" fontId="16" fillId="3" borderId="34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0" fontId="18" fillId="0" borderId="0" xfId="20" applyFont="1" applyAlignment="1">
      <alignment wrapText="1"/>
      <protection/>
    </xf>
    <xf numFmtId="49" fontId="4" fillId="0" borderId="57" xfId="20" applyNumberFormat="1" applyFont="1" applyBorder="1" applyAlignment="1">
      <alignment horizontal="right"/>
      <protection/>
    </xf>
    <xf numFmtId="49" fontId="19" fillId="3" borderId="59" xfId="20" applyNumberFormat="1" applyFont="1" applyFill="1" applyBorder="1" applyAlignment="1">
      <alignment horizontal="left" wrapText="1"/>
      <protection/>
    </xf>
    <xf numFmtId="49" fontId="20" fillId="0" borderId="60" xfId="0" applyNumberFormat="1" applyFont="1" applyBorder="1" applyAlignment="1">
      <alignment horizontal="left" wrapText="1"/>
    </xf>
    <xf numFmtId="4" fontId="19" fillId="3" borderId="61" xfId="20" applyNumberFormat="1" applyFont="1" applyFill="1" applyBorder="1" applyAlignment="1">
      <alignment horizontal="right" wrapText="1"/>
      <protection/>
    </xf>
    <xf numFmtId="0" fontId="19" fillId="3" borderId="34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2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 applyBorder="1">
      <alignment/>
      <protection/>
    </xf>
    <xf numFmtId="3" fontId="23" fillId="0" borderId="0" xfId="20" applyNumberFormat="1" applyFont="1" applyBorder="1" applyAlignment="1">
      <alignment horizontal="right"/>
      <protection/>
    </xf>
    <xf numFmtId="4" fontId="23" fillId="0" borderId="0" xfId="20" applyNumberFormat="1" applyFont="1" applyBorder="1">
      <alignment/>
      <protection/>
    </xf>
    <xf numFmtId="0" fontId="22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62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240319</v>
      </c>
      <c r="D2" s="5" t="str">
        <f>Rekapitulace!G2</f>
        <v>Rekonstrukce vytápění okapů kina Mír Krnov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/>
      <c r="B5" s="18"/>
      <c r="C5" s="19" t="s">
        <v>247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246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2019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95" customHeight="1">
      <c r="A15" s="57"/>
      <c r="B15" s="58" t="s">
        <v>22</v>
      </c>
      <c r="C15" s="59">
        <f>HSV</f>
        <v>0</v>
      </c>
      <c r="D15" s="60" t="str">
        <f>Rekapitulace!A16</f>
        <v>Ztížené výrobní podmínky</v>
      </c>
      <c r="E15" s="61"/>
      <c r="F15" s="62"/>
      <c r="G15" s="59">
        <f>Rekapitulace!I16</f>
        <v>0</v>
      </c>
    </row>
    <row r="16" spans="1:7" ht="15.95" customHeight="1">
      <c r="A16" s="57" t="s">
        <v>23</v>
      </c>
      <c r="B16" s="58" t="s">
        <v>24</v>
      </c>
      <c r="C16" s="59">
        <f>PSV</f>
        <v>0</v>
      </c>
      <c r="D16" s="9" t="str">
        <f>Rekapitulace!A17</f>
        <v>Oborová přirážka</v>
      </c>
      <c r="E16" s="63"/>
      <c r="F16" s="64"/>
      <c r="G16" s="59">
        <f>Rekapitulace!I17</f>
        <v>0</v>
      </c>
    </row>
    <row r="17" spans="1:7" ht="15.95" customHeight="1">
      <c r="A17" s="57" t="s">
        <v>25</v>
      </c>
      <c r="B17" s="58" t="s">
        <v>26</v>
      </c>
      <c r="C17" s="59">
        <f>Mont</f>
        <v>0</v>
      </c>
      <c r="D17" s="9" t="str">
        <f>Rekapitulace!A18</f>
        <v>Přesun stavebních kapacit</v>
      </c>
      <c r="E17" s="63"/>
      <c r="F17" s="64"/>
      <c r="G17" s="59">
        <f>Rekapitulace!I18</f>
        <v>0</v>
      </c>
    </row>
    <row r="18" spans="1:7" ht="15.95" customHeight="1">
      <c r="A18" s="65" t="s">
        <v>27</v>
      </c>
      <c r="B18" s="66" t="s">
        <v>28</v>
      </c>
      <c r="C18" s="59">
        <f>Dodavka</f>
        <v>0</v>
      </c>
      <c r="D18" s="9" t="str">
        <f>Rekapitulace!A19</f>
        <v>Mimostaveništní doprava</v>
      </c>
      <c r="E18" s="63"/>
      <c r="F18" s="64"/>
      <c r="G18" s="59">
        <f>Rekapitulace!I19</f>
        <v>0</v>
      </c>
    </row>
    <row r="19" spans="1:7" ht="15.95" customHeight="1">
      <c r="A19" s="67" t="s">
        <v>29</v>
      </c>
      <c r="B19" s="58"/>
      <c r="C19" s="59">
        <f>SUM(C15:C18)</f>
        <v>0</v>
      </c>
      <c r="D19" s="9" t="str">
        <f>Rekapitulace!A20</f>
        <v>Zařízení staveniště</v>
      </c>
      <c r="E19" s="63"/>
      <c r="F19" s="64"/>
      <c r="G19" s="59">
        <f>Rekapitulace!I20</f>
        <v>0</v>
      </c>
    </row>
    <row r="20" spans="1:7" ht="15.95" customHeight="1">
      <c r="A20" s="67"/>
      <c r="B20" s="58"/>
      <c r="C20" s="59"/>
      <c r="D20" s="9" t="str">
        <f>Rekapitulace!A21</f>
        <v>Provoz investora</v>
      </c>
      <c r="E20" s="63"/>
      <c r="F20" s="64"/>
      <c r="G20" s="59">
        <f>Rekapitulace!I21</f>
        <v>0</v>
      </c>
    </row>
    <row r="21" spans="1:7" ht="15.95" customHeight="1">
      <c r="A21" s="67" t="s">
        <v>30</v>
      </c>
      <c r="B21" s="58"/>
      <c r="C21" s="59">
        <f>HZS</f>
        <v>0</v>
      </c>
      <c r="D21" s="9" t="str">
        <f>Rekapitulace!A22</f>
        <v>Kompletační činnost (IČD)</v>
      </c>
      <c r="E21" s="63"/>
      <c r="F21" s="64"/>
      <c r="G21" s="59">
        <f>Rekapitulace!I22</f>
        <v>0</v>
      </c>
    </row>
    <row r="22" spans="1:7" ht="15.9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15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15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workbookViewId="0" topLeftCell="A1">
      <selection activeCell="H24" sqref="H24:I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2019 Frýdl</v>
      </c>
      <c r="D1" s="111"/>
      <c r="E1" s="112"/>
      <c r="F1" s="111"/>
      <c r="G1" s="113" t="s">
        <v>49</v>
      </c>
      <c r="H1" s="114" t="s">
        <v>78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 xml:space="preserve"> Vytápění okapů kina Mír Krnov</v>
      </c>
      <c r="D2" s="119"/>
      <c r="E2" s="120"/>
      <c r="F2" s="119"/>
      <c r="G2" s="121" t="s">
        <v>79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31" t="str">
        <f>Položky!B7</f>
        <v>97</v>
      </c>
      <c r="B7" s="133" t="str">
        <f>Položky!C7</f>
        <v>Prorážení otvorů</v>
      </c>
      <c r="C7" s="69"/>
      <c r="D7" s="134"/>
      <c r="E7" s="232">
        <f>Položky!BA12</f>
        <v>0</v>
      </c>
      <c r="F7" s="233">
        <f>Položky!BB12</f>
        <v>0</v>
      </c>
      <c r="G7" s="233">
        <f>Položky!BC12</f>
        <v>0</v>
      </c>
      <c r="H7" s="233">
        <f>Položky!BD12</f>
        <v>0</v>
      </c>
      <c r="I7" s="234">
        <f>Položky!BE12</f>
        <v>0</v>
      </c>
    </row>
    <row r="8" spans="1:9" s="37" customFormat="1" ht="12.75">
      <c r="A8" s="231" t="str">
        <f>Položky!B13</f>
        <v>M21</v>
      </c>
      <c r="B8" s="133" t="str">
        <f>Položky!C13</f>
        <v>Elektromontáže</v>
      </c>
      <c r="C8" s="69"/>
      <c r="D8" s="134"/>
      <c r="E8" s="232">
        <f>Položky!BA70</f>
        <v>0</v>
      </c>
      <c r="F8" s="233">
        <f>Položky!BB70</f>
        <v>0</v>
      </c>
      <c r="G8" s="233">
        <f>Položky!BC70</f>
        <v>0</v>
      </c>
      <c r="H8" s="233">
        <f>Položky!BD70</f>
        <v>0</v>
      </c>
      <c r="I8" s="234">
        <f>Položky!BE70</f>
        <v>0</v>
      </c>
    </row>
    <row r="9" spans="1:9" s="37" customFormat="1" ht="12.75">
      <c r="A9" s="231" t="str">
        <f>Položky!B71</f>
        <v>M22</v>
      </c>
      <c r="B9" s="133" t="str">
        <f>Položky!C71</f>
        <v>Montáž sdělovací a zabezp. techniky</v>
      </c>
      <c r="C9" s="69"/>
      <c r="D9" s="134"/>
      <c r="E9" s="232">
        <f>Položky!BA91</f>
        <v>0</v>
      </c>
      <c r="F9" s="233">
        <f>Položky!BB91</f>
        <v>0</v>
      </c>
      <c r="G9" s="233">
        <f>Položky!BC91</f>
        <v>0</v>
      </c>
      <c r="H9" s="233">
        <f>Položky!BD91</f>
        <v>0</v>
      </c>
      <c r="I9" s="234">
        <f>Položky!BE91</f>
        <v>0</v>
      </c>
    </row>
    <row r="10" spans="1:9" s="37" customFormat="1" ht="13.5" thickBot="1">
      <c r="A10" s="231" t="str">
        <f>Položky!B92</f>
        <v>M36</v>
      </c>
      <c r="B10" s="133" t="str">
        <f>Položky!C92</f>
        <v>Montáže měřících a regulačních zařízení</v>
      </c>
      <c r="C10" s="69"/>
      <c r="D10" s="134"/>
      <c r="E10" s="232">
        <f>Položky!BA125</f>
        <v>0</v>
      </c>
      <c r="F10" s="233">
        <f>Položky!BB125</f>
        <v>0</v>
      </c>
      <c r="G10" s="233">
        <f>Položky!BC125</f>
        <v>0</v>
      </c>
      <c r="H10" s="233">
        <f>Položky!BD125</f>
        <v>0</v>
      </c>
      <c r="I10" s="234">
        <f>Položky!BE125</f>
        <v>0</v>
      </c>
    </row>
    <row r="11" spans="1:9" s="141" customFormat="1" ht="13.5" thickBot="1">
      <c r="A11" s="135"/>
      <c r="B11" s="136" t="s">
        <v>57</v>
      </c>
      <c r="C11" s="136"/>
      <c r="D11" s="137"/>
      <c r="E11" s="138">
        <f>SUM(E7:E10)</f>
        <v>0</v>
      </c>
      <c r="F11" s="139">
        <f>SUM(F7:F10)</f>
        <v>0</v>
      </c>
      <c r="G11" s="139">
        <f>SUM(G7:G10)</f>
        <v>0</v>
      </c>
      <c r="H11" s="139">
        <f>SUM(H7:H10)</f>
        <v>0</v>
      </c>
      <c r="I11" s="140">
        <f>SUM(I7:I10)</f>
        <v>0</v>
      </c>
    </row>
    <row r="12" spans="1:9" ht="12.75">
      <c r="A12" s="69"/>
      <c r="B12" s="69"/>
      <c r="C12" s="69"/>
      <c r="D12" s="69"/>
      <c r="E12" s="69"/>
      <c r="F12" s="69"/>
      <c r="G12" s="69"/>
      <c r="H12" s="69"/>
      <c r="I12" s="69"/>
    </row>
    <row r="13" spans="1:57" ht="19.5" customHeight="1">
      <c r="A13" s="125" t="s">
        <v>58</v>
      </c>
      <c r="B13" s="125"/>
      <c r="C13" s="125"/>
      <c r="D13" s="125"/>
      <c r="E13" s="125"/>
      <c r="F13" s="125"/>
      <c r="G13" s="142"/>
      <c r="H13" s="125"/>
      <c r="I13" s="125"/>
      <c r="BA13" s="43"/>
      <c r="BB13" s="43"/>
      <c r="BC13" s="43"/>
      <c r="BD13" s="43"/>
      <c r="BE13" s="43"/>
    </row>
    <row r="14" spans="1:9" ht="13.5" thickBot="1">
      <c r="A14" s="82"/>
      <c r="B14" s="82"/>
      <c r="C14" s="82"/>
      <c r="D14" s="82"/>
      <c r="E14" s="82"/>
      <c r="F14" s="82"/>
      <c r="G14" s="82"/>
      <c r="H14" s="82"/>
      <c r="I14" s="82"/>
    </row>
    <row r="15" spans="1:9" ht="12.75">
      <c r="A15" s="76" t="s">
        <v>59</v>
      </c>
      <c r="B15" s="77"/>
      <c r="C15" s="77"/>
      <c r="D15" s="143"/>
      <c r="E15" s="144" t="s">
        <v>60</v>
      </c>
      <c r="F15" s="145" t="s">
        <v>61</v>
      </c>
      <c r="G15" s="146" t="s">
        <v>62</v>
      </c>
      <c r="H15" s="147"/>
      <c r="I15" s="148" t="s">
        <v>60</v>
      </c>
    </row>
    <row r="16" spans="1:53" ht="12.75">
      <c r="A16" s="67" t="s">
        <v>238</v>
      </c>
      <c r="B16" s="58"/>
      <c r="C16" s="58"/>
      <c r="D16" s="149"/>
      <c r="E16" s="150"/>
      <c r="F16" s="151"/>
      <c r="G16" s="152">
        <f>CHOOSE(BA16+1,HSV+PSV,HSV+PSV+Mont,HSV+PSV+Dodavka+Mont,HSV,PSV,Mont,Dodavka,Mont+Dodavka,0)</f>
        <v>0</v>
      </c>
      <c r="H16" s="153"/>
      <c r="I16" s="154">
        <f>E16+F16*G16/100</f>
        <v>0</v>
      </c>
      <c r="BA16">
        <v>0</v>
      </c>
    </row>
    <row r="17" spans="1:53" ht="12.75">
      <c r="A17" s="67" t="s">
        <v>239</v>
      </c>
      <c r="B17" s="58"/>
      <c r="C17" s="58"/>
      <c r="D17" s="149"/>
      <c r="E17" s="150"/>
      <c r="F17" s="151"/>
      <c r="G17" s="152">
        <f>CHOOSE(BA17+1,HSV+PSV,HSV+PSV+Mont,HSV+PSV+Dodavka+Mont,HSV,PSV,Mont,Dodavka,Mont+Dodavka,0)</f>
        <v>0</v>
      </c>
      <c r="H17" s="153"/>
      <c r="I17" s="154">
        <f>E17+F17*G17/100</f>
        <v>0</v>
      </c>
      <c r="BA17">
        <v>0</v>
      </c>
    </row>
    <row r="18" spans="1:53" ht="12.75">
      <c r="A18" s="67" t="s">
        <v>240</v>
      </c>
      <c r="B18" s="58"/>
      <c r="C18" s="58"/>
      <c r="D18" s="149"/>
      <c r="E18" s="150"/>
      <c r="F18" s="151"/>
      <c r="G18" s="152">
        <f>CHOOSE(BA18+1,HSV+PSV,HSV+PSV+Mont,HSV+PSV+Dodavka+Mont,HSV,PSV,Mont,Dodavka,Mont+Dodavka,0)</f>
        <v>0</v>
      </c>
      <c r="H18" s="153"/>
      <c r="I18" s="154">
        <f>E18+F18*G18/100</f>
        <v>0</v>
      </c>
      <c r="BA18">
        <v>0</v>
      </c>
    </row>
    <row r="19" spans="1:53" ht="12.75">
      <c r="A19" s="67" t="s">
        <v>241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0</v>
      </c>
    </row>
    <row r="20" spans="1:53" ht="12.75">
      <c r="A20" s="67" t="s">
        <v>242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1</v>
      </c>
    </row>
    <row r="21" spans="1:53" ht="12.75">
      <c r="A21" s="67" t="s">
        <v>243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1</v>
      </c>
    </row>
    <row r="22" spans="1:53" ht="12.75">
      <c r="A22" s="67" t="s">
        <v>244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2</v>
      </c>
    </row>
    <row r="23" spans="1:53" ht="12.75">
      <c r="A23" s="67" t="s">
        <v>245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2</v>
      </c>
    </row>
    <row r="24" spans="1:9" ht="13.5" thickBot="1">
      <c r="A24" s="155"/>
      <c r="B24" s="156" t="s">
        <v>63</v>
      </c>
      <c r="C24" s="157"/>
      <c r="D24" s="158"/>
      <c r="E24" s="159"/>
      <c r="F24" s="160"/>
      <c r="G24" s="160"/>
      <c r="H24" s="161">
        <f>SUM(I16:I23)</f>
        <v>0</v>
      </c>
      <c r="I24" s="162"/>
    </row>
    <row r="26" spans="2:9" ht="12.75">
      <c r="B26" s="141"/>
      <c r="F26" s="163"/>
      <c r="G26" s="164"/>
      <c r="H26" s="164"/>
      <c r="I26" s="165"/>
    </row>
    <row r="27" spans="6:9" ht="12.75">
      <c r="F27" s="163"/>
      <c r="G27" s="164"/>
      <c r="H27" s="164"/>
      <c r="I27" s="165"/>
    </row>
    <row r="28" spans="6:9" ht="12.75">
      <c r="F28" s="163"/>
      <c r="G28" s="164"/>
      <c r="H28" s="164"/>
      <c r="I28" s="165"/>
    </row>
    <row r="29" spans="6:9" ht="12.75"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</sheetData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98"/>
  <sheetViews>
    <sheetView showGridLines="0" showZeros="0" workbookViewId="0" topLeftCell="A1">
      <selection activeCell="A125" sqref="A125:IV127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5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76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2019 Frýdl</v>
      </c>
      <c r="D3" s="172"/>
      <c r="E3" s="173" t="s">
        <v>64</v>
      </c>
      <c r="F3" s="174" t="str">
        <f>Rekapitulace!H1</f>
        <v>240319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 xml:space="preserve"> Vytápění okapů kina Mír Krnov</v>
      </c>
      <c r="D4" s="177"/>
      <c r="E4" s="178" t="str">
        <f>Rekapitulace!G2</f>
        <v>Rekonstrukce vytápění okapů kina Mír Krnov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80</v>
      </c>
      <c r="C7" s="190" t="s">
        <v>81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82</v>
      </c>
      <c r="C8" s="198" t="s">
        <v>83</v>
      </c>
      <c r="D8" s="199" t="s">
        <v>84</v>
      </c>
      <c r="E8" s="200">
        <v>8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0.00049</v>
      </c>
    </row>
    <row r="9" spans="1:15" ht="12.75">
      <c r="A9" s="203"/>
      <c r="B9" s="204"/>
      <c r="C9" s="205" t="s">
        <v>85</v>
      </c>
      <c r="D9" s="206"/>
      <c r="E9" s="206"/>
      <c r="F9" s="206"/>
      <c r="G9" s="207"/>
      <c r="L9" s="208" t="s">
        <v>85</v>
      </c>
      <c r="O9" s="195">
        <v>3</v>
      </c>
    </row>
    <row r="10" spans="1:104" ht="12.75">
      <c r="A10" s="196">
        <v>2</v>
      </c>
      <c r="B10" s="197" t="s">
        <v>86</v>
      </c>
      <c r="C10" s="198" t="s">
        <v>87</v>
      </c>
      <c r="D10" s="199" t="s">
        <v>88</v>
      </c>
      <c r="E10" s="200">
        <v>45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1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</v>
      </c>
      <c r="CB10" s="202">
        <v>1</v>
      </c>
      <c r="CZ10" s="167">
        <v>0.00049</v>
      </c>
    </row>
    <row r="11" spans="1:15" ht="12.75">
      <c r="A11" s="203"/>
      <c r="B11" s="204"/>
      <c r="C11" s="205" t="s">
        <v>89</v>
      </c>
      <c r="D11" s="206"/>
      <c r="E11" s="206"/>
      <c r="F11" s="206"/>
      <c r="G11" s="207"/>
      <c r="L11" s="208" t="s">
        <v>89</v>
      </c>
      <c r="O11" s="195">
        <v>3</v>
      </c>
    </row>
    <row r="12" spans="1:57" ht="12.75">
      <c r="A12" s="215"/>
      <c r="B12" s="216" t="s">
        <v>74</v>
      </c>
      <c r="C12" s="217" t="str">
        <f>CONCATENATE(B7," ",C7)</f>
        <v>97 Prorážení otvorů</v>
      </c>
      <c r="D12" s="218"/>
      <c r="E12" s="219"/>
      <c r="F12" s="220"/>
      <c r="G12" s="221">
        <f>SUM(G7:G11)</f>
        <v>0</v>
      </c>
      <c r="O12" s="195">
        <v>4</v>
      </c>
      <c r="BA12" s="222">
        <f>SUM(BA7:BA11)</f>
        <v>0</v>
      </c>
      <c r="BB12" s="222">
        <f>SUM(BB7:BB11)</f>
        <v>0</v>
      </c>
      <c r="BC12" s="222">
        <f>SUM(BC7:BC11)</f>
        <v>0</v>
      </c>
      <c r="BD12" s="222">
        <f>SUM(BD7:BD11)</f>
        <v>0</v>
      </c>
      <c r="BE12" s="222">
        <f>SUM(BE7:BE11)</f>
        <v>0</v>
      </c>
    </row>
    <row r="13" spans="1:15" ht="12.75">
      <c r="A13" s="188" t="s">
        <v>72</v>
      </c>
      <c r="B13" s="189" t="s">
        <v>90</v>
      </c>
      <c r="C13" s="190" t="s">
        <v>91</v>
      </c>
      <c r="D13" s="191"/>
      <c r="E13" s="192"/>
      <c r="F13" s="192"/>
      <c r="G13" s="193"/>
      <c r="H13" s="194"/>
      <c r="I13" s="194"/>
      <c r="O13" s="195">
        <v>1</v>
      </c>
    </row>
    <row r="14" spans="1:104" ht="22.5">
      <c r="A14" s="196">
        <v>3</v>
      </c>
      <c r="B14" s="197" t="s">
        <v>92</v>
      </c>
      <c r="C14" s="198" t="s">
        <v>93</v>
      </c>
      <c r="D14" s="199" t="s">
        <v>88</v>
      </c>
      <c r="E14" s="200">
        <v>36</v>
      </c>
      <c r="F14" s="200">
        <v>0</v>
      </c>
      <c r="G14" s="201">
        <f>E14*F14</f>
        <v>0</v>
      </c>
      <c r="O14" s="195">
        <v>2</v>
      </c>
      <c r="AA14" s="167">
        <v>1</v>
      </c>
      <c r="AB14" s="167">
        <v>9</v>
      </c>
      <c r="AC14" s="167">
        <v>9</v>
      </c>
      <c r="AZ14" s="167">
        <v>4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</v>
      </c>
      <c r="CB14" s="202">
        <v>9</v>
      </c>
      <c r="CZ14" s="167">
        <v>0</v>
      </c>
    </row>
    <row r="15" spans="1:15" ht="12.75">
      <c r="A15" s="203"/>
      <c r="B15" s="209"/>
      <c r="C15" s="210" t="s">
        <v>94</v>
      </c>
      <c r="D15" s="211"/>
      <c r="E15" s="212">
        <v>6</v>
      </c>
      <c r="F15" s="213"/>
      <c r="G15" s="214"/>
      <c r="M15" s="208" t="s">
        <v>94</v>
      </c>
      <c r="O15" s="195"/>
    </row>
    <row r="16" spans="1:15" ht="12.75">
      <c r="A16" s="203"/>
      <c r="B16" s="209"/>
      <c r="C16" s="210" t="s">
        <v>95</v>
      </c>
      <c r="D16" s="211"/>
      <c r="E16" s="212">
        <v>18</v>
      </c>
      <c r="F16" s="213"/>
      <c r="G16" s="214"/>
      <c r="M16" s="208" t="s">
        <v>95</v>
      </c>
      <c r="O16" s="195"/>
    </row>
    <row r="17" spans="1:15" ht="12.75">
      <c r="A17" s="203"/>
      <c r="B17" s="209"/>
      <c r="C17" s="210" t="s">
        <v>96</v>
      </c>
      <c r="D17" s="211"/>
      <c r="E17" s="212">
        <v>2</v>
      </c>
      <c r="F17" s="213"/>
      <c r="G17" s="214"/>
      <c r="M17" s="208" t="s">
        <v>96</v>
      </c>
      <c r="O17" s="195"/>
    </row>
    <row r="18" spans="1:15" ht="12.75">
      <c r="A18" s="203"/>
      <c r="B18" s="209"/>
      <c r="C18" s="210" t="s">
        <v>97</v>
      </c>
      <c r="D18" s="211"/>
      <c r="E18" s="212">
        <v>10</v>
      </c>
      <c r="F18" s="213"/>
      <c r="G18" s="214"/>
      <c r="M18" s="208" t="s">
        <v>97</v>
      </c>
      <c r="O18" s="195"/>
    </row>
    <row r="19" spans="1:104" ht="22.5">
      <c r="A19" s="196">
        <v>4</v>
      </c>
      <c r="B19" s="197" t="s">
        <v>98</v>
      </c>
      <c r="C19" s="198" t="s">
        <v>99</v>
      </c>
      <c r="D19" s="199" t="s">
        <v>88</v>
      </c>
      <c r="E19" s="200">
        <v>55</v>
      </c>
      <c r="F19" s="200">
        <v>0</v>
      </c>
      <c r="G19" s="201">
        <f>E19*F19</f>
        <v>0</v>
      </c>
      <c r="O19" s="195">
        <v>2</v>
      </c>
      <c r="AA19" s="167">
        <v>1</v>
      </c>
      <c r="AB19" s="167">
        <v>9</v>
      </c>
      <c r="AC19" s="167">
        <v>9</v>
      </c>
      <c r="AZ19" s="167">
        <v>4</v>
      </c>
      <c r="BA19" s="167">
        <f>IF(AZ19=1,G19,0)</f>
        <v>0</v>
      </c>
      <c r="BB19" s="167">
        <f>IF(AZ19=2,G19,0)</f>
        <v>0</v>
      </c>
      <c r="BC19" s="167">
        <f>IF(AZ19=3,G19,0)</f>
        <v>0</v>
      </c>
      <c r="BD19" s="167">
        <f>IF(AZ19=4,G19,0)</f>
        <v>0</v>
      </c>
      <c r="BE19" s="167">
        <f>IF(AZ19=5,G19,0)</f>
        <v>0</v>
      </c>
      <c r="CA19" s="202">
        <v>1</v>
      </c>
      <c r="CB19" s="202">
        <v>9</v>
      </c>
      <c r="CZ19" s="167">
        <v>0</v>
      </c>
    </row>
    <row r="20" spans="1:15" ht="12.75">
      <c r="A20" s="203"/>
      <c r="B20" s="204"/>
      <c r="C20" s="205" t="s">
        <v>100</v>
      </c>
      <c r="D20" s="206"/>
      <c r="E20" s="206"/>
      <c r="F20" s="206"/>
      <c r="G20" s="207"/>
      <c r="L20" s="208" t="s">
        <v>100</v>
      </c>
      <c r="O20" s="195">
        <v>3</v>
      </c>
    </row>
    <row r="21" spans="1:15" ht="12.75">
      <c r="A21" s="203"/>
      <c r="B21" s="209"/>
      <c r="C21" s="210" t="s">
        <v>101</v>
      </c>
      <c r="D21" s="211"/>
      <c r="E21" s="212">
        <v>12</v>
      </c>
      <c r="F21" s="213"/>
      <c r="G21" s="214"/>
      <c r="M21" s="208" t="s">
        <v>101</v>
      </c>
      <c r="O21" s="195"/>
    </row>
    <row r="22" spans="1:15" ht="12.75">
      <c r="A22" s="203"/>
      <c r="B22" s="209"/>
      <c r="C22" s="210" t="s">
        <v>102</v>
      </c>
      <c r="D22" s="211"/>
      <c r="E22" s="212">
        <v>27</v>
      </c>
      <c r="F22" s="213"/>
      <c r="G22" s="214"/>
      <c r="M22" s="208" t="s">
        <v>102</v>
      </c>
      <c r="O22" s="195"/>
    </row>
    <row r="23" spans="1:15" ht="12.75">
      <c r="A23" s="203"/>
      <c r="B23" s="209"/>
      <c r="C23" s="210" t="s">
        <v>103</v>
      </c>
      <c r="D23" s="211"/>
      <c r="E23" s="212">
        <v>6</v>
      </c>
      <c r="F23" s="213"/>
      <c r="G23" s="214"/>
      <c r="M23" s="208" t="s">
        <v>103</v>
      </c>
      <c r="O23" s="195"/>
    </row>
    <row r="24" spans="1:15" ht="12.75">
      <c r="A24" s="203"/>
      <c r="B24" s="209"/>
      <c r="C24" s="210" t="s">
        <v>97</v>
      </c>
      <c r="D24" s="211"/>
      <c r="E24" s="212">
        <v>10</v>
      </c>
      <c r="F24" s="213"/>
      <c r="G24" s="214"/>
      <c r="M24" s="208" t="s">
        <v>97</v>
      </c>
      <c r="O24" s="195"/>
    </row>
    <row r="25" spans="1:104" ht="12.75">
      <c r="A25" s="196">
        <v>5</v>
      </c>
      <c r="B25" s="197" t="s">
        <v>104</v>
      </c>
      <c r="C25" s="198" t="s">
        <v>105</v>
      </c>
      <c r="D25" s="199" t="s">
        <v>84</v>
      </c>
      <c r="E25" s="200">
        <v>75</v>
      </c>
      <c r="F25" s="200">
        <v>0</v>
      </c>
      <c r="G25" s="201">
        <f>E25*F25</f>
        <v>0</v>
      </c>
      <c r="O25" s="195">
        <v>2</v>
      </c>
      <c r="AA25" s="167">
        <v>1</v>
      </c>
      <c r="AB25" s="167">
        <v>9</v>
      </c>
      <c r="AC25" s="167">
        <v>9</v>
      </c>
      <c r="AZ25" s="167">
        <v>4</v>
      </c>
      <c r="BA25" s="167">
        <f>IF(AZ25=1,G25,0)</f>
        <v>0</v>
      </c>
      <c r="BB25" s="167">
        <f>IF(AZ25=2,G25,0)</f>
        <v>0</v>
      </c>
      <c r="BC25" s="167">
        <f>IF(AZ25=3,G25,0)</f>
        <v>0</v>
      </c>
      <c r="BD25" s="167">
        <f>IF(AZ25=4,G25,0)</f>
        <v>0</v>
      </c>
      <c r="BE25" s="167">
        <f>IF(AZ25=5,G25,0)</f>
        <v>0</v>
      </c>
      <c r="CA25" s="202">
        <v>1</v>
      </c>
      <c r="CB25" s="202">
        <v>9</v>
      </c>
      <c r="CZ25" s="167">
        <v>0</v>
      </c>
    </row>
    <row r="26" spans="1:15" ht="12.75">
      <c r="A26" s="203"/>
      <c r="B26" s="209"/>
      <c r="C26" s="210" t="s">
        <v>106</v>
      </c>
      <c r="D26" s="211"/>
      <c r="E26" s="212">
        <v>25</v>
      </c>
      <c r="F26" s="213"/>
      <c r="G26" s="214"/>
      <c r="M26" s="208" t="s">
        <v>106</v>
      </c>
      <c r="O26" s="195"/>
    </row>
    <row r="27" spans="1:15" ht="12.75">
      <c r="A27" s="203"/>
      <c r="B27" s="209"/>
      <c r="C27" s="210" t="s">
        <v>107</v>
      </c>
      <c r="D27" s="211"/>
      <c r="E27" s="212">
        <v>25</v>
      </c>
      <c r="F27" s="213"/>
      <c r="G27" s="214"/>
      <c r="M27" s="208" t="s">
        <v>107</v>
      </c>
      <c r="O27" s="195"/>
    </row>
    <row r="28" spans="1:15" ht="12.75">
      <c r="A28" s="203"/>
      <c r="B28" s="209"/>
      <c r="C28" s="210" t="s">
        <v>108</v>
      </c>
      <c r="D28" s="211"/>
      <c r="E28" s="212">
        <v>25</v>
      </c>
      <c r="F28" s="213"/>
      <c r="G28" s="214"/>
      <c r="M28" s="208" t="s">
        <v>108</v>
      </c>
      <c r="O28" s="195"/>
    </row>
    <row r="29" spans="1:104" ht="12.75">
      <c r="A29" s="196">
        <v>6</v>
      </c>
      <c r="B29" s="197" t="s">
        <v>109</v>
      </c>
      <c r="C29" s="198" t="s">
        <v>110</v>
      </c>
      <c r="D29" s="199" t="s">
        <v>84</v>
      </c>
      <c r="E29" s="200">
        <v>6</v>
      </c>
      <c r="F29" s="200">
        <v>0</v>
      </c>
      <c r="G29" s="201">
        <f>E29*F29</f>
        <v>0</v>
      </c>
      <c r="O29" s="195">
        <v>2</v>
      </c>
      <c r="AA29" s="167">
        <v>1</v>
      </c>
      <c r="AB29" s="167">
        <v>9</v>
      </c>
      <c r="AC29" s="167">
        <v>9</v>
      </c>
      <c r="AZ29" s="167">
        <v>4</v>
      </c>
      <c r="BA29" s="167">
        <f>IF(AZ29=1,G29,0)</f>
        <v>0</v>
      </c>
      <c r="BB29" s="167">
        <f>IF(AZ29=2,G29,0)</f>
        <v>0</v>
      </c>
      <c r="BC29" s="167">
        <f>IF(AZ29=3,G29,0)</f>
        <v>0</v>
      </c>
      <c r="BD29" s="167">
        <f>IF(AZ29=4,G29,0)</f>
        <v>0</v>
      </c>
      <c r="BE29" s="167">
        <f>IF(AZ29=5,G29,0)</f>
        <v>0</v>
      </c>
      <c r="CA29" s="202">
        <v>1</v>
      </c>
      <c r="CB29" s="202">
        <v>9</v>
      </c>
      <c r="CZ29" s="167">
        <v>0</v>
      </c>
    </row>
    <row r="30" spans="1:104" ht="12.75">
      <c r="A30" s="196">
        <v>7</v>
      </c>
      <c r="B30" s="197" t="s">
        <v>111</v>
      </c>
      <c r="C30" s="198" t="s">
        <v>112</v>
      </c>
      <c r="D30" s="199" t="s">
        <v>84</v>
      </c>
      <c r="E30" s="200">
        <v>3</v>
      </c>
      <c r="F30" s="200">
        <v>0</v>
      </c>
      <c r="G30" s="201">
        <f>E30*F30</f>
        <v>0</v>
      </c>
      <c r="O30" s="195">
        <v>2</v>
      </c>
      <c r="AA30" s="167">
        <v>1</v>
      </c>
      <c r="AB30" s="167">
        <v>9</v>
      </c>
      <c r="AC30" s="167">
        <v>9</v>
      </c>
      <c r="AZ30" s="167">
        <v>4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1</v>
      </c>
      <c r="CB30" s="202">
        <v>9</v>
      </c>
      <c r="CZ30" s="167">
        <v>0</v>
      </c>
    </row>
    <row r="31" spans="1:104" ht="12.75">
      <c r="A31" s="196">
        <v>8</v>
      </c>
      <c r="B31" s="197" t="s">
        <v>113</v>
      </c>
      <c r="C31" s="198" t="s">
        <v>114</v>
      </c>
      <c r="D31" s="199" t="s">
        <v>84</v>
      </c>
      <c r="E31" s="200">
        <v>12</v>
      </c>
      <c r="F31" s="200">
        <v>0</v>
      </c>
      <c r="G31" s="201">
        <f>E31*F31</f>
        <v>0</v>
      </c>
      <c r="O31" s="195">
        <v>2</v>
      </c>
      <c r="AA31" s="167">
        <v>1</v>
      </c>
      <c r="AB31" s="167">
        <v>9</v>
      </c>
      <c r="AC31" s="167">
        <v>9</v>
      </c>
      <c r="AZ31" s="167">
        <v>4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202">
        <v>1</v>
      </c>
      <c r="CB31" s="202">
        <v>9</v>
      </c>
      <c r="CZ31" s="167">
        <v>0</v>
      </c>
    </row>
    <row r="32" spans="1:15" ht="12.75">
      <c r="A32" s="203"/>
      <c r="B32" s="209"/>
      <c r="C32" s="210" t="s">
        <v>115</v>
      </c>
      <c r="D32" s="211"/>
      <c r="E32" s="212">
        <v>9</v>
      </c>
      <c r="F32" s="213"/>
      <c r="G32" s="214"/>
      <c r="M32" s="208" t="s">
        <v>115</v>
      </c>
      <c r="O32" s="195"/>
    </row>
    <row r="33" spans="1:15" ht="12.75">
      <c r="A33" s="203"/>
      <c r="B33" s="209"/>
      <c r="C33" s="210" t="s">
        <v>116</v>
      </c>
      <c r="D33" s="211"/>
      <c r="E33" s="212">
        <v>3</v>
      </c>
      <c r="F33" s="213"/>
      <c r="G33" s="214"/>
      <c r="M33" s="208" t="s">
        <v>116</v>
      </c>
      <c r="O33" s="195"/>
    </row>
    <row r="34" spans="1:104" ht="12.75">
      <c r="A34" s="196">
        <v>9</v>
      </c>
      <c r="B34" s="197" t="s">
        <v>117</v>
      </c>
      <c r="C34" s="198" t="s">
        <v>118</v>
      </c>
      <c r="D34" s="199" t="s">
        <v>84</v>
      </c>
      <c r="E34" s="200">
        <v>2</v>
      </c>
      <c r="F34" s="200">
        <v>0</v>
      </c>
      <c r="G34" s="201">
        <f>E34*F34</f>
        <v>0</v>
      </c>
      <c r="O34" s="195">
        <v>2</v>
      </c>
      <c r="AA34" s="167">
        <v>1</v>
      </c>
      <c r="AB34" s="167">
        <v>9</v>
      </c>
      <c r="AC34" s="167">
        <v>9</v>
      </c>
      <c r="AZ34" s="167">
        <v>4</v>
      </c>
      <c r="BA34" s="167">
        <f>IF(AZ34=1,G34,0)</f>
        <v>0</v>
      </c>
      <c r="BB34" s="167">
        <f>IF(AZ34=2,G34,0)</f>
        <v>0</v>
      </c>
      <c r="BC34" s="167">
        <f>IF(AZ34=3,G34,0)</f>
        <v>0</v>
      </c>
      <c r="BD34" s="167">
        <f>IF(AZ34=4,G34,0)</f>
        <v>0</v>
      </c>
      <c r="BE34" s="167">
        <f>IF(AZ34=5,G34,0)</f>
        <v>0</v>
      </c>
      <c r="CA34" s="202">
        <v>1</v>
      </c>
      <c r="CB34" s="202">
        <v>9</v>
      </c>
      <c r="CZ34" s="167">
        <v>0</v>
      </c>
    </row>
    <row r="35" spans="1:104" ht="12.75">
      <c r="A35" s="196">
        <v>10</v>
      </c>
      <c r="B35" s="197" t="s">
        <v>119</v>
      </c>
      <c r="C35" s="198" t="s">
        <v>120</v>
      </c>
      <c r="D35" s="199" t="s">
        <v>84</v>
      </c>
      <c r="E35" s="200">
        <v>3</v>
      </c>
      <c r="F35" s="200">
        <v>0</v>
      </c>
      <c r="G35" s="201">
        <f>E35*F35</f>
        <v>0</v>
      </c>
      <c r="O35" s="195">
        <v>2</v>
      </c>
      <c r="AA35" s="167">
        <v>1</v>
      </c>
      <c r="AB35" s="167">
        <v>9</v>
      </c>
      <c r="AC35" s="167">
        <v>9</v>
      </c>
      <c r="AZ35" s="167">
        <v>4</v>
      </c>
      <c r="BA35" s="167">
        <f>IF(AZ35=1,G35,0)</f>
        <v>0</v>
      </c>
      <c r="BB35" s="167">
        <f>IF(AZ35=2,G35,0)</f>
        <v>0</v>
      </c>
      <c r="BC35" s="167">
        <f>IF(AZ35=3,G35,0)</f>
        <v>0</v>
      </c>
      <c r="BD35" s="167">
        <f>IF(AZ35=4,G35,0)</f>
        <v>0</v>
      </c>
      <c r="BE35" s="167">
        <f>IF(AZ35=5,G35,0)</f>
        <v>0</v>
      </c>
      <c r="CA35" s="202">
        <v>1</v>
      </c>
      <c r="CB35" s="202">
        <v>9</v>
      </c>
      <c r="CZ35" s="167">
        <v>0</v>
      </c>
    </row>
    <row r="36" spans="1:104" ht="22.5">
      <c r="A36" s="196">
        <v>11</v>
      </c>
      <c r="B36" s="197" t="s">
        <v>121</v>
      </c>
      <c r="C36" s="198" t="s">
        <v>122</v>
      </c>
      <c r="D36" s="199" t="s">
        <v>84</v>
      </c>
      <c r="E36" s="200">
        <v>2</v>
      </c>
      <c r="F36" s="200">
        <v>0</v>
      </c>
      <c r="G36" s="201">
        <f>E36*F36</f>
        <v>0</v>
      </c>
      <c r="O36" s="195">
        <v>2</v>
      </c>
      <c r="AA36" s="167">
        <v>1</v>
      </c>
      <c r="AB36" s="167">
        <v>9</v>
      </c>
      <c r="AC36" s="167">
        <v>9</v>
      </c>
      <c r="AZ36" s="167">
        <v>4</v>
      </c>
      <c r="BA36" s="167">
        <f>IF(AZ36=1,G36,0)</f>
        <v>0</v>
      </c>
      <c r="BB36" s="167">
        <f>IF(AZ36=2,G36,0)</f>
        <v>0</v>
      </c>
      <c r="BC36" s="167">
        <f>IF(AZ36=3,G36,0)</f>
        <v>0</v>
      </c>
      <c r="BD36" s="167">
        <f>IF(AZ36=4,G36,0)</f>
        <v>0</v>
      </c>
      <c r="BE36" s="167">
        <f>IF(AZ36=5,G36,0)</f>
        <v>0</v>
      </c>
      <c r="CA36" s="202">
        <v>1</v>
      </c>
      <c r="CB36" s="202">
        <v>9</v>
      </c>
      <c r="CZ36" s="167">
        <v>0</v>
      </c>
    </row>
    <row r="37" spans="1:104" ht="12.75">
      <c r="A37" s="196">
        <v>12</v>
      </c>
      <c r="B37" s="197" t="s">
        <v>123</v>
      </c>
      <c r="C37" s="198" t="s">
        <v>124</v>
      </c>
      <c r="D37" s="199" t="s">
        <v>84</v>
      </c>
      <c r="E37" s="200">
        <v>1</v>
      </c>
      <c r="F37" s="200">
        <v>0</v>
      </c>
      <c r="G37" s="201">
        <f>E37*F37</f>
        <v>0</v>
      </c>
      <c r="O37" s="195">
        <v>2</v>
      </c>
      <c r="AA37" s="167">
        <v>1</v>
      </c>
      <c r="AB37" s="167">
        <v>9</v>
      </c>
      <c r="AC37" s="167">
        <v>9</v>
      </c>
      <c r="AZ37" s="167">
        <v>4</v>
      </c>
      <c r="BA37" s="167">
        <f>IF(AZ37=1,G37,0)</f>
        <v>0</v>
      </c>
      <c r="BB37" s="167">
        <f>IF(AZ37=2,G37,0)</f>
        <v>0</v>
      </c>
      <c r="BC37" s="167">
        <f>IF(AZ37=3,G37,0)</f>
        <v>0</v>
      </c>
      <c r="BD37" s="167">
        <f>IF(AZ37=4,G37,0)</f>
        <v>0</v>
      </c>
      <c r="BE37" s="167">
        <f>IF(AZ37=5,G37,0)</f>
        <v>0</v>
      </c>
      <c r="CA37" s="202">
        <v>1</v>
      </c>
      <c r="CB37" s="202">
        <v>9</v>
      </c>
      <c r="CZ37" s="167">
        <v>0</v>
      </c>
    </row>
    <row r="38" spans="1:15" ht="12.75">
      <c r="A38" s="203"/>
      <c r="B38" s="204"/>
      <c r="C38" s="205" t="s">
        <v>125</v>
      </c>
      <c r="D38" s="206"/>
      <c r="E38" s="206"/>
      <c r="F38" s="206"/>
      <c r="G38" s="207"/>
      <c r="L38" s="208" t="s">
        <v>125</v>
      </c>
      <c r="O38" s="195">
        <v>3</v>
      </c>
    </row>
    <row r="39" spans="1:104" ht="12.75">
      <c r="A39" s="196">
        <v>13</v>
      </c>
      <c r="B39" s="197" t="s">
        <v>126</v>
      </c>
      <c r="C39" s="198" t="s">
        <v>127</v>
      </c>
      <c r="D39" s="199" t="s">
        <v>84</v>
      </c>
      <c r="E39" s="200">
        <v>1</v>
      </c>
      <c r="F39" s="200">
        <v>0</v>
      </c>
      <c r="G39" s="201">
        <f>E39*F39</f>
        <v>0</v>
      </c>
      <c r="O39" s="195">
        <v>2</v>
      </c>
      <c r="AA39" s="167">
        <v>1</v>
      </c>
      <c r="AB39" s="167">
        <v>9</v>
      </c>
      <c r="AC39" s="167">
        <v>9</v>
      </c>
      <c r="AZ39" s="167">
        <v>4</v>
      </c>
      <c r="BA39" s="167">
        <f>IF(AZ39=1,G39,0)</f>
        <v>0</v>
      </c>
      <c r="BB39" s="167">
        <f>IF(AZ39=2,G39,0)</f>
        <v>0</v>
      </c>
      <c r="BC39" s="167">
        <f>IF(AZ39=3,G39,0)</f>
        <v>0</v>
      </c>
      <c r="BD39" s="167">
        <f>IF(AZ39=4,G39,0)</f>
        <v>0</v>
      </c>
      <c r="BE39" s="167">
        <f>IF(AZ39=5,G39,0)</f>
        <v>0</v>
      </c>
      <c r="CA39" s="202">
        <v>1</v>
      </c>
      <c r="CB39" s="202">
        <v>9</v>
      </c>
      <c r="CZ39" s="167">
        <v>0</v>
      </c>
    </row>
    <row r="40" spans="1:15" ht="12.75">
      <c r="A40" s="203"/>
      <c r="B40" s="204"/>
      <c r="C40" s="205" t="s">
        <v>128</v>
      </c>
      <c r="D40" s="206"/>
      <c r="E40" s="206"/>
      <c r="F40" s="206"/>
      <c r="G40" s="207"/>
      <c r="L40" s="208" t="s">
        <v>128</v>
      </c>
      <c r="O40" s="195">
        <v>3</v>
      </c>
    </row>
    <row r="41" spans="1:104" ht="22.5">
      <c r="A41" s="196">
        <v>14</v>
      </c>
      <c r="B41" s="197" t="s">
        <v>129</v>
      </c>
      <c r="C41" s="198" t="s">
        <v>130</v>
      </c>
      <c r="D41" s="199" t="s">
        <v>88</v>
      </c>
      <c r="E41" s="200">
        <v>55</v>
      </c>
      <c r="F41" s="200">
        <v>0</v>
      </c>
      <c r="G41" s="201">
        <f>E41*F41</f>
        <v>0</v>
      </c>
      <c r="O41" s="195">
        <v>2</v>
      </c>
      <c r="AA41" s="167">
        <v>1</v>
      </c>
      <c r="AB41" s="167">
        <v>9</v>
      </c>
      <c r="AC41" s="167">
        <v>9</v>
      </c>
      <c r="AZ41" s="167">
        <v>4</v>
      </c>
      <c r="BA41" s="167">
        <f>IF(AZ41=1,G41,0)</f>
        <v>0</v>
      </c>
      <c r="BB41" s="167">
        <f>IF(AZ41=2,G41,0)</f>
        <v>0</v>
      </c>
      <c r="BC41" s="167">
        <f>IF(AZ41=3,G41,0)</f>
        <v>0</v>
      </c>
      <c r="BD41" s="167">
        <f>IF(AZ41=4,G41,0)</f>
        <v>0</v>
      </c>
      <c r="BE41" s="167">
        <f>IF(AZ41=5,G41,0)</f>
        <v>0</v>
      </c>
      <c r="CA41" s="202">
        <v>1</v>
      </c>
      <c r="CB41" s="202">
        <v>9</v>
      </c>
      <c r="CZ41" s="167">
        <v>6E-05</v>
      </c>
    </row>
    <row r="42" spans="1:104" ht="12.75">
      <c r="A42" s="196">
        <v>15</v>
      </c>
      <c r="B42" s="197" t="s">
        <v>131</v>
      </c>
      <c r="C42" s="198" t="s">
        <v>132</v>
      </c>
      <c r="D42" s="199" t="s">
        <v>84</v>
      </c>
      <c r="E42" s="200">
        <v>1</v>
      </c>
      <c r="F42" s="200">
        <v>0</v>
      </c>
      <c r="G42" s="201">
        <f>E42*F42</f>
        <v>0</v>
      </c>
      <c r="O42" s="195">
        <v>2</v>
      </c>
      <c r="AA42" s="167">
        <v>1</v>
      </c>
      <c r="AB42" s="167">
        <v>9</v>
      </c>
      <c r="AC42" s="167">
        <v>9</v>
      </c>
      <c r="AZ42" s="167">
        <v>4</v>
      </c>
      <c r="BA42" s="167">
        <f>IF(AZ42=1,G42,0)</f>
        <v>0</v>
      </c>
      <c r="BB42" s="167">
        <f>IF(AZ42=2,G42,0)</f>
        <v>0</v>
      </c>
      <c r="BC42" s="167">
        <f>IF(AZ42=3,G42,0)</f>
        <v>0</v>
      </c>
      <c r="BD42" s="167">
        <f>IF(AZ42=4,G42,0)</f>
        <v>0</v>
      </c>
      <c r="BE42" s="167">
        <f>IF(AZ42=5,G42,0)</f>
        <v>0</v>
      </c>
      <c r="CA42" s="202">
        <v>1</v>
      </c>
      <c r="CB42" s="202">
        <v>9</v>
      </c>
      <c r="CZ42" s="167">
        <v>0</v>
      </c>
    </row>
    <row r="43" spans="1:15" ht="12.75">
      <c r="A43" s="203"/>
      <c r="B43" s="204"/>
      <c r="C43" s="205" t="s">
        <v>133</v>
      </c>
      <c r="D43" s="206"/>
      <c r="E43" s="206"/>
      <c r="F43" s="206"/>
      <c r="G43" s="207"/>
      <c r="L43" s="208" t="s">
        <v>133</v>
      </c>
      <c r="O43" s="195">
        <v>3</v>
      </c>
    </row>
    <row r="44" spans="1:104" ht="12.75">
      <c r="A44" s="196">
        <v>16</v>
      </c>
      <c r="B44" s="197" t="s">
        <v>134</v>
      </c>
      <c r="C44" s="198" t="s">
        <v>135</v>
      </c>
      <c r="D44" s="199" t="s">
        <v>84</v>
      </c>
      <c r="E44" s="200">
        <v>1</v>
      </c>
      <c r="F44" s="200">
        <v>0</v>
      </c>
      <c r="G44" s="201">
        <f>E44*F44</f>
        <v>0</v>
      </c>
      <c r="O44" s="195">
        <v>2</v>
      </c>
      <c r="AA44" s="167">
        <v>1</v>
      </c>
      <c r="AB44" s="167">
        <v>9</v>
      </c>
      <c r="AC44" s="167">
        <v>9</v>
      </c>
      <c r="AZ44" s="167">
        <v>4</v>
      </c>
      <c r="BA44" s="167">
        <f>IF(AZ44=1,G44,0)</f>
        <v>0</v>
      </c>
      <c r="BB44" s="167">
        <f>IF(AZ44=2,G44,0)</f>
        <v>0</v>
      </c>
      <c r="BC44" s="167">
        <f>IF(AZ44=3,G44,0)</f>
        <v>0</v>
      </c>
      <c r="BD44" s="167">
        <f>IF(AZ44=4,G44,0)</f>
        <v>0</v>
      </c>
      <c r="BE44" s="167">
        <f>IF(AZ44=5,G44,0)</f>
        <v>0</v>
      </c>
      <c r="CA44" s="202">
        <v>1</v>
      </c>
      <c r="CB44" s="202">
        <v>9</v>
      </c>
      <c r="CZ44" s="167">
        <v>0</v>
      </c>
    </row>
    <row r="45" spans="1:15" ht="22.5">
      <c r="A45" s="203"/>
      <c r="B45" s="204"/>
      <c r="C45" s="205" t="s">
        <v>136</v>
      </c>
      <c r="D45" s="206"/>
      <c r="E45" s="206"/>
      <c r="F45" s="206"/>
      <c r="G45" s="207"/>
      <c r="L45" s="208" t="s">
        <v>136</v>
      </c>
      <c r="O45" s="195">
        <v>3</v>
      </c>
    </row>
    <row r="46" spans="1:15" ht="12.75">
      <c r="A46" s="203"/>
      <c r="B46" s="204"/>
      <c r="C46" s="205" t="s">
        <v>137</v>
      </c>
      <c r="D46" s="206"/>
      <c r="E46" s="206"/>
      <c r="F46" s="206"/>
      <c r="G46" s="207"/>
      <c r="L46" s="208" t="s">
        <v>137</v>
      </c>
      <c r="O46" s="195">
        <v>3</v>
      </c>
    </row>
    <row r="47" spans="1:104" ht="12.75">
      <c r="A47" s="196">
        <v>17</v>
      </c>
      <c r="B47" s="197" t="s">
        <v>138</v>
      </c>
      <c r="C47" s="198" t="s">
        <v>139</v>
      </c>
      <c r="D47" s="199" t="s">
        <v>84</v>
      </c>
      <c r="E47" s="200">
        <v>1</v>
      </c>
      <c r="F47" s="200">
        <v>0</v>
      </c>
      <c r="G47" s="201">
        <f>E47*F47</f>
        <v>0</v>
      </c>
      <c r="O47" s="195">
        <v>2</v>
      </c>
      <c r="AA47" s="167">
        <v>1</v>
      </c>
      <c r="AB47" s="167">
        <v>9</v>
      </c>
      <c r="AC47" s="167">
        <v>9</v>
      </c>
      <c r="AZ47" s="167">
        <v>4</v>
      </c>
      <c r="BA47" s="167">
        <f>IF(AZ47=1,G47,0)</f>
        <v>0</v>
      </c>
      <c r="BB47" s="167">
        <f>IF(AZ47=2,G47,0)</f>
        <v>0</v>
      </c>
      <c r="BC47" s="167">
        <f>IF(AZ47=3,G47,0)</f>
        <v>0</v>
      </c>
      <c r="BD47" s="167">
        <f>IF(AZ47=4,G47,0)</f>
        <v>0</v>
      </c>
      <c r="BE47" s="167">
        <f>IF(AZ47=5,G47,0)</f>
        <v>0</v>
      </c>
      <c r="CA47" s="202">
        <v>1</v>
      </c>
      <c r="CB47" s="202">
        <v>9</v>
      </c>
      <c r="CZ47" s="167">
        <v>0</v>
      </c>
    </row>
    <row r="48" spans="1:15" ht="12.75">
      <c r="A48" s="203"/>
      <c r="B48" s="204"/>
      <c r="C48" s="205" t="s">
        <v>140</v>
      </c>
      <c r="D48" s="206"/>
      <c r="E48" s="206"/>
      <c r="F48" s="206"/>
      <c r="G48" s="207"/>
      <c r="L48" s="208" t="s">
        <v>140</v>
      </c>
      <c r="O48" s="195">
        <v>3</v>
      </c>
    </row>
    <row r="49" spans="1:15" ht="12.75">
      <c r="A49" s="203"/>
      <c r="B49" s="204"/>
      <c r="C49" s="205" t="s">
        <v>141</v>
      </c>
      <c r="D49" s="206"/>
      <c r="E49" s="206"/>
      <c r="F49" s="206"/>
      <c r="G49" s="207"/>
      <c r="L49" s="208" t="s">
        <v>141</v>
      </c>
      <c r="O49" s="195">
        <v>3</v>
      </c>
    </row>
    <row r="50" spans="1:104" ht="22.5">
      <c r="A50" s="196">
        <v>18</v>
      </c>
      <c r="B50" s="197" t="s">
        <v>142</v>
      </c>
      <c r="C50" s="198" t="s">
        <v>143</v>
      </c>
      <c r="D50" s="199" t="s">
        <v>88</v>
      </c>
      <c r="E50" s="200">
        <v>283</v>
      </c>
      <c r="F50" s="200">
        <v>0</v>
      </c>
      <c r="G50" s="201">
        <f>E50*F50</f>
        <v>0</v>
      </c>
      <c r="O50" s="195">
        <v>2</v>
      </c>
      <c r="AA50" s="167">
        <v>1</v>
      </c>
      <c r="AB50" s="167">
        <v>9</v>
      </c>
      <c r="AC50" s="167">
        <v>9</v>
      </c>
      <c r="AZ50" s="167">
        <v>4</v>
      </c>
      <c r="BA50" s="167">
        <f>IF(AZ50=1,G50,0)</f>
        <v>0</v>
      </c>
      <c r="BB50" s="167">
        <f>IF(AZ50=2,G50,0)</f>
        <v>0</v>
      </c>
      <c r="BC50" s="167">
        <f>IF(AZ50=3,G50,0)</f>
        <v>0</v>
      </c>
      <c r="BD50" s="167">
        <f>IF(AZ50=4,G50,0)</f>
        <v>0</v>
      </c>
      <c r="BE50" s="167">
        <f>IF(AZ50=5,G50,0)</f>
        <v>0</v>
      </c>
      <c r="CA50" s="202">
        <v>1</v>
      </c>
      <c r="CB50" s="202">
        <v>9</v>
      </c>
      <c r="CZ50" s="167">
        <v>0.00023</v>
      </c>
    </row>
    <row r="51" spans="1:15" ht="12.75">
      <c r="A51" s="203"/>
      <c r="B51" s="209"/>
      <c r="C51" s="210" t="s">
        <v>144</v>
      </c>
      <c r="D51" s="211"/>
      <c r="E51" s="212">
        <v>55</v>
      </c>
      <c r="F51" s="213"/>
      <c r="G51" s="214"/>
      <c r="M51" s="208" t="s">
        <v>144</v>
      </c>
      <c r="O51" s="195"/>
    </row>
    <row r="52" spans="1:15" ht="12.75">
      <c r="A52" s="203"/>
      <c r="B52" s="209"/>
      <c r="C52" s="210" t="s">
        <v>145</v>
      </c>
      <c r="D52" s="211"/>
      <c r="E52" s="212">
        <v>120</v>
      </c>
      <c r="F52" s="213"/>
      <c r="G52" s="214"/>
      <c r="M52" s="208" t="s">
        <v>145</v>
      </c>
      <c r="O52" s="195"/>
    </row>
    <row r="53" spans="1:15" ht="12.75">
      <c r="A53" s="203"/>
      <c r="B53" s="209"/>
      <c r="C53" s="210" t="s">
        <v>146</v>
      </c>
      <c r="D53" s="211"/>
      <c r="E53" s="212">
        <v>78</v>
      </c>
      <c r="F53" s="213"/>
      <c r="G53" s="214"/>
      <c r="M53" s="208" t="s">
        <v>146</v>
      </c>
      <c r="O53" s="195"/>
    </row>
    <row r="54" spans="1:15" ht="12.75">
      <c r="A54" s="203"/>
      <c r="B54" s="209"/>
      <c r="C54" s="210" t="s">
        <v>147</v>
      </c>
      <c r="D54" s="211"/>
      <c r="E54" s="212">
        <v>30</v>
      </c>
      <c r="F54" s="213"/>
      <c r="G54" s="214"/>
      <c r="M54" s="208" t="s">
        <v>147</v>
      </c>
      <c r="O54" s="195"/>
    </row>
    <row r="55" spans="1:104" ht="22.5">
      <c r="A55" s="196">
        <v>19</v>
      </c>
      <c r="B55" s="197" t="s">
        <v>148</v>
      </c>
      <c r="C55" s="198" t="s">
        <v>149</v>
      </c>
      <c r="D55" s="199" t="s">
        <v>88</v>
      </c>
      <c r="E55" s="200">
        <v>75</v>
      </c>
      <c r="F55" s="200">
        <v>0</v>
      </c>
      <c r="G55" s="201">
        <f>E55*F55</f>
        <v>0</v>
      </c>
      <c r="O55" s="195">
        <v>2</v>
      </c>
      <c r="AA55" s="167">
        <v>1</v>
      </c>
      <c r="AB55" s="167">
        <v>9</v>
      </c>
      <c r="AC55" s="167">
        <v>9</v>
      </c>
      <c r="AZ55" s="167">
        <v>4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1</v>
      </c>
      <c r="CB55" s="202">
        <v>9</v>
      </c>
      <c r="CZ55" s="167">
        <v>0.00032</v>
      </c>
    </row>
    <row r="56" spans="1:15" ht="12.75">
      <c r="A56" s="203"/>
      <c r="B56" s="209"/>
      <c r="C56" s="210" t="s">
        <v>150</v>
      </c>
      <c r="D56" s="211"/>
      <c r="E56" s="212">
        <v>35</v>
      </c>
      <c r="F56" s="213"/>
      <c r="G56" s="214"/>
      <c r="M56" s="208" t="s">
        <v>150</v>
      </c>
      <c r="O56" s="195"/>
    </row>
    <row r="57" spans="1:15" ht="12.75">
      <c r="A57" s="203"/>
      <c r="B57" s="209"/>
      <c r="C57" s="210" t="s">
        <v>151</v>
      </c>
      <c r="D57" s="211"/>
      <c r="E57" s="212">
        <v>20</v>
      </c>
      <c r="F57" s="213"/>
      <c r="G57" s="214"/>
      <c r="M57" s="208" t="s">
        <v>151</v>
      </c>
      <c r="O57" s="195"/>
    </row>
    <row r="58" spans="1:15" ht="12.75">
      <c r="A58" s="203"/>
      <c r="B58" s="209"/>
      <c r="C58" s="210" t="s">
        <v>152</v>
      </c>
      <c r="D58" s="211"/>
      <c r="E58" s="212">
        <v>10</v>
      </c>
      <c r="F58" s="213"/>
      <c r="G58" s="214"/>
      <c r="M58" s="208" t="s">
        <v>152</v>
      </c>
      <c r="O58" s="195"/>
    </row>
    <row r="59" spans="1:15" ht="12.75">
      <c r="A59" s="203"/>
      <c r="B59" s="209"/>
      <c r="C59" s="210" t="s">
        <v>153</v>
      </c>
      <c r="D59" s="211"/>
      <c r="E59" s="212">
        <v>10</v>
      </c>
      <c r="F59" s="213"/>
      <c r="G59" s="214"/>
      <c r="M59" s="208" t="s">
        <v>153</v>
      </c>
      <c r="O59" s="195"/>
    </row>
    <row r="60" spans="1:104" ht="12.75">
      <c r="A60" s="196">
        <v>20</v>
      </c>
      <c r="B60" s="197" t="s">
        <v>154</v>
      </c>
      <c r="C60" s="198" t="s">
        <v>155</v>
      </c>
      <c r="D60" s="199" t="s">
        <v>84</v>
      </c>
      <c r="E60" s="200">
        <v>3</v>
      </c>
      <c r="F60" s="200">
        <v>0</v>
      </c>
      <c r="G60" s="201">
        <f>E60*F60</f>
        <v>0</v>
      </c>
      <c r="O60" s="195">
        <v>2</v>
      </c>
      <c r="AA60" s="167">
        <v>3</v>
      </c>
      <c r="AB60" s="167">
        <v>9</v>
      </c>
      <c r="AC60" s="167">
        <v>35822001010</v>
      </c>
      <c r="AZ60" s="167">
        <v>3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3</v>
      </c>
      <c r="CB60" s="202">
        <v>9</v>
      </c>
      <c r="CZ60" s="167">
        <v>0.00018</v>
      </c>
    </row>
    <row r="61" spans="1:104" ht="12.75">
      <c r="A61" s="196">
        <v>21</v>
      </c>
      <c r="B61" s="197" t="s">
        <v>156</v>
      </c>
      <c r="C61" s="198" t="s">
        <v>157</v>
      </c>
      <c r="D61" s="199" t="s">
        <v>84</v>
      </c>
      <c r="E61" s="200">
        <v>9</v>
      </c>
      <c r="F61" s="200">
        <v>0</v>
      </c>
      <c r="G61" s="201">
        <f>E61*F61</f>
        <v>0</v>
      </c>
      <c r="O61" s="195">
        <v>2</v>
      </c>
      <c r="AA61" s="167">
        <v>3</v>
      </c>
      <c r="AB61" s="167">
        <v>9</v>
      </c>
      <c r="AC61" s="167">
        <v>35822001015</v>
      </c>
      <c r="AZ61" s="167">
        <v>3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3</v>
      </c>
      <c r="CB61" s="202">
        <v>9</v>
      </c>
      <c r="CZ61" s="167">
        <v>0.00018</v>
      </c>
    </row>
    <row r="62" spans="1:104" ht="12.75">
      <c r="A62" s="196">
        <v>22</v>
      </c>
      <c r="B62" s="197" t="s">
        <v>158</v>
      </c>
      <c r="C62" s="198" t="s">
        <v>159</v>
      </c>
      <c r="D62" s="199" t="s">
        <v>84</v>
      </c>
      <c r="E62" s="200">
        <v>2</v>
      </c>
      <c r="F62" s="200">
        <v>0</v>
      </c>
      <c r="G62" s="201">
        <f>E62*F62</f>
        <v>0</v>
      </c>
      <c r="O62" s="195">
        <v>2</v>
      </c>
      <c r="AA62" s="167">
        <v>3</v>
      </c>
      <c r="AB62" s="167">
        <v>9</v>
      </c>
      <c r="AC62" s="167">
        <v>35822002314</v>
      </c>
      <c r="AZ62" s="167">
        <v>3</v>
      </c>
      <c r="BA62" s="167">
        <f>IF(AZ62=1,G62,0)</f>
        <v>0</v>
      </c>
      <c r="BB62" s="167">
        <f>IF(AZ62=2,G62,0)</f>
        <v>0</v>
      </c>
      <c r="BC62" s="167">
        <f>IF(AZ62=3,G62,0)</f>
        <v>0</v>
      </c>
      <c r="BD62" s="167">
        <f>IF(AZ62=4,G62,0)</f>
        <v>0</v>
      </c>
      <c r="BE62" s="167">
        <f>IF(AZ62=5,G62,0)</f>
        <v>0</v>
      </c>
      <c r="CA62" s="202">
        <v>3</v>
      </c>
      <c r="CB62" s="202">
        <v>9</v>
      </c>
      <c r="CZ62" s="167">
        <v>0.0005</v>
      </c>
    </row>
    <row r="63" spans="1:104" ht="12.75">
      <c r="A63" s="196">
        <v>23</v>
      </c>
      <c r="B63" s="197" t="s">
        <v>160</v>
      </c>
      <c r="C63" s="198" t="s">
        <v>161</v>
      </c>
      <c r="D63" s="199" t="s">
        <v>84</v>
      </c>
      <c r="E63" s="200">
        <v>3</v>
      </c>
      <c r="F63" s="200">
        <v>0</v>
      </c>
      <c r="G63" s="201">
        <f>E63*F63</f>
        <v>0</v>
      </c>
      <c r="O63" s="195">
        <v>2</v>
      </c>
      <c r="AA63" s="167">
        <v>3</v>
      </c>
      <c r="AB63" s="167">
        <v>9</v>
      </c>
      <c r="AC63" s="167" t="s">
        <v>160</v>
      </c>
      <c r="AZ63" s="167">
        <v>3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202">
        <v>3</v>
      </c>
      <c r="CB63" s="202">
        <v>9</v>
      </c>
      <c r="CZ63" s="167">
        <v>0.00046</v>
      </c>
    </row>
    <row r="64" spans="1:15" ht="12.75">
      <c r="A64" s="203"/>
      <c r="B64" s="204"/>
      <c r="C64" s="205" t="s">
        <v>162</v>
      </c>
      <c r="D64" s="206"/>
      <c r="E64" s="206"/>
      <c r="F64" s="206"/>
      <c r="G64" s="207"/>
      <c r="L64" s="208" t="s">
        <v>162</v>
      </c>
      <c r="O64" s="195">
        <v>3</v>
      </c>
    </row>
    <row r="65" spans="1:104" ht="12.75">
      <c r="A65" s="196">
        <v>24</v>
      </c>
      <c r="B65" s="197" t="s">
        <v>163</v>
      </c>
      <c r="C65" s="198" t="s">
        <v>164</v>
      </c>
      <c r="D65" s="199" t="s">
        <v>165</v>
      </c>
      <c r="E65" s="200">
        <v>95</v>
      </c>
      <c r="F65" s="200">
        <v>0</v>
      </c>
      <c r="G65" s="201">
        <f>E65*F65</f>
        <v>0</v>
      </c>
      <c r="O65" s="195">
        <v>2</v>
      </c>
      <c r="AA65" s="167">
        <v>3</v>
      </c>
      <c r="AB65" s="167">
        <v>9</v>
      </c>
      <c r="AC65" s="167" t="s">
        <v>163</v>
      </c>
      <c r="AZ65" s="167">
        <v>3</v>
      </c>
      <c r="BA65" s="167">
        <f>IF(AZ65=1,G65,0)</f>
        <v>0</v>
      </c>
      <c r="BB65" s="167">
        <f>IF(AZ65=2,G65,0)</f>
        <v>0</v>
      </c>
      <c r="BC65" s="167">
        <f>IF(AZ65=3,G65,0)</f>
        <v>0</v>
      </c>
      <c r="BD65" s="167">
        <f>IF(AZ65=4,G65,0)</f>
        <v>0</v>
      </c>
      <c r="BE65" s="167">
        <f>IF(AZ65=5,G65,0)</f>
        <v>0</v>
      </c>
      <c r="CA65" s="202">
        <v>3</v>
      </c>
      <c r="CB65" s="202">
        <v>9</v>
      </c>
      <c r="CZ65" s="167">
        <v>0.00075</v>
      </c>
    </row>
    <row r="66" spans="1:15" ht="12.75">
      <c r="A66" s="203"/>
      <c r="B66" s="209"/>
      <c r="C66" s="210" t="s">
        <v>166</v>
      </c>
      <c r="D66" s="211"/>
      <c r="E66" s="212">
        <v>25</v>
      </c>
      <c r="F66" s="213"/>
      <c r="G66" s="214"/>
      <c r="M66" s="208" t="s">
        <v>166</v>
      </c>
      <c r="O66" s="195"/>
    </row>
    <row r="67" spans="1:15" ht="12.75">
      <c r="A67" s="203"/>
      <c r="B67" s="209"/>
      <c r="C67" s="210" t="s">
        <v>167</v>
      </c>
      <c r="D67" s="211"/>
      <c r="E67" s="212">
        <v>50</v>
      </c>
      <c r="F67" s="213"/>
      <c r="G67" s="214"/>
      <c r="M67" s="208" t="s">
        <v>167</v>
      </c>
      <c r="O67" s="195"/>
    </row>
    <row r="68" spans="1:15" ht="12.75">
      <c r="A68" s="203"/>
      <c r="B68" s="209"/>
      <c r="C68" s="210" t="s">
        <v>168</v>
      </c>
      <c r="D68" s="211"/>
      <c r="E68" s="212">
        <v>18</v>
      </c>
      <c r="F68" s="213"/>
      <c r="G68" s="214"/>
      <c r="M68" s="208" t="s">
        <v>168</v>
      </c>
      <c r="O68" s="195"/>
    </row>
    <row r="69" spans="1:15" ht="12.75">
      <c r="A69" s="203"/>
      <c r="B69" s="209"/>
      <c r="C69" s="210" t="s">
        <v>169</v>
      </c>
      <c r="D69" s="211"/>
      <c r="E69" s="212">
        <v>2</v>
      </c>
      <c r="F69" s="213"/>
      <c r="G69" s="214"/>
      <c r="M69" s="208" t="s">
        <v>169</v>
      </c>
      <c r="O69" s="195"/>
    </row>
    <row r="70" spans="1:57" ht="12.75">
      <c r="A70" s="215"/>
      <c r="B70" s="216" t="s">
        <v>74</v>
      </c>
      <c r="C70" s="217" t="str">
        <f>CONCATENATE(B13," ",C13)</f>
        <v>M21 Elektromontáže</v>
      </c>
      <c r="D70" s="218"/>
      <c r="E70" s="219"/>
      <c r="F70" s="220"/>
      <c r="G70" s="221">
        <f>SUM(G13:G69)</f>
        <v>0</v>
      </c>
      <c r="O70" s="195">
        <v>4</v>
      </c>
      <c r="BA70" s="222">
        <f>SUM(BA13:BA69)</f>
        <v>0</v>
      </c>
      <c r="BB70" s="222">
        <f>SUM(BB13:BB69)</f>
        <v>0</v>
      </c>
      <c r="BC70" s="222">
        <f>SUM(BC13:BC69)</f>
        <v>0</v>
      </c>
      <c r="BD70" s="222">
        <f>SUM(BD13:BD69)</f>
        <v>0</v>
      </c>
      <c r="BE70" s="222">
        <f>SUM(BE13:BE69)</f>
        <v>0</v>
      </c>
    </row>
    <row r="71" spans="1:15" ht="12.75">
      <c r="A71" s="188" t="s">
        <v>72</v>
      </c>
      <c r="B71" s="189" t="s">
        <v>170</v>
      </c>
      <c r="C71" s="190" t="s">
        <v>171</v>
      </c>
      <c r="D71" s="191"/>
      <c r="E71" s="192"/>
      <c r="F71" s="192"/>
      <c r="G71" s="193"/>
      <c r="H71" s="194"/>
      <c r="I71" s="194"/>
      <c r="O71" s="195">
        <v>1</v>
      </c>
    </row>
    <row r="72" spans="1:104" ht="12.75">
      <c r="A72" s="196">
        <v>25</v>
      </c>
      <c r="B72" s="197" t="s">
        <v>172</v>
      </c>
      <c r="C72" s="198" t="s">
        <v>173</v>
      </c>
      <c r="D72" s="199" t="s">
        <v>73</v>
      </c>
      <c r="E72" s="200">
        <v>3</v>
      </c>
      <c r="F72" s="200">
        <v>0</v>
      </c>
      <c r="G72" s="201">
        <f>E72*F72</f>
        <v>0</v>
      </c>
      <c r="O72" s="195">
        <v>2</v>
      </c>
      <c r="AA72" s="167">
        <v>1</v>
      </c>
      <c r="AB72" s="167">
        <v>9</v>
      </c>
      <c r="AC72" s="167">
        <v>9</v>
      </c>
      <c r="AZ72" s="167">
        <v>4</v>
      </c>
      <c r="BA72" s="167">
        <f>IF(AZ72=1,G72,0)</f>
        <v>0</v>
      </c>
      <c r="BB72" s="167">
        <f>IF(AZ72=2,G72,0)</f>
        <v>0</v>
      </c>
      <c r="BC72" s="167">
        <f>IF(AZ72=3,G72,0)</f>
        <v>0</v>
      </c>
      <c r="BD72" s="167">
        <f>IF(AZ72=4,G72,0)</f>
        <v>0</v>
      </c>
      <c r="BE72" s="167">
        <f>IF(AZ72=5,G72,0)</f>
        <v>0</v>
      </c>
      <c r="CA72" s="202">
        <v>1</v>
      </c>
      <c r="CB72" s="202">
        <v>9</v>
      </c>
      <c r="CZ72" s="167">
        <v>0</v>
      </c>
    </row>
    <row r="73" spans="1:15" ht="12.75">
      <c r="A73" s="203"/>
      <c r="B73" s="204"/>
      <c r="C73" s="205" t="s">
        <v>174</v>
      </c>
      <c r="D73" s="206"/>
      <c r="E73" s="206"/>
      <c r="F73" s="206"/>
      <c r="G73" s="207"/>
      <c r="L73" s="208" t="s">
        <v>174</v>
      </c>
      <c r="O73" s="195">
        <v>3</v>
      </c>
    </row>
    <row r="74" spans="1:104" ht="12.75">
      <c r="A74" s="196">
        <v>26</v>
      </c>
      <c r="B74" s="197" t="s">
        <v>175</v>
      </c>
      <c r="C74" s="198" t="s">
        <v>176</v>
      </c>
      <c r="D74" s="199" t="s">
        <v>73</v>
      </c>
      <c r="E74" s="200">
        <v>2</v>
      </c>
      <c r="F74" s="200">
        <v>0</v>
      </c>
      <c r="G74" s="201">
        <f>E74*F74</f>
        <v>0</v>
      </c>
      <c r="O74" s="195">
        <v>2</v>
      </c>
      <c r="AA74" s="167">
        <v>1</v>
      </c>
      <c r="AB74" s="167">
        <v>9</v>
      </c>
      <c r="AC74" s="167">
        <v>9</v>
      </c>
      <c r="AZ74" s="167">
        <v>4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202">
        <v>1</v>
      </c>
      <c r="CB74" s="202">
        <v>9</v>
      </c>
      <c r="CZ74" s="167">
        <v>0</v>
      </c>
    </row>
    <row r="75" spans="1:15" ht="12.75">
      <c r="A75" s="203"/>
      <c r="B75" s="204"/>
      <c r="C75" s="205" t="s">
        <v>174</v>
      </c>
      <c r="D75" s="206"/>
      <c r="E75" s="206"/>
      <c r="F75" s="206"/>
      <c r="G75" s="207"/>
      <c r="L75" s="208" t="s">
        <v>174</v>
      </c>
      <c r="O75" s="195">
        <v>3</v>
      </c>
    </row>
    <row r="76" spans="1:104" ht="12.75">
      <c r="A76" s="196">
        <v>27</v>
      </c>
      <c r="B76" s="197" t="s">
        <v>177</v>
      </c>
      <c r="C76" s="198" t="s">
        <v>178</v>
      </c>
      <c r="D76" s="199" t="s">
        <v>73</v>
      </c>
      <c r="E76" s="200">
        <v>13</v>
      </c>
      <c r="F76" s="200">
        <v>0</v>
      </c>
      <c r="G76" s="201">
        <f>E76*F76</f>
        <v>0</v>
      </c>
      <c r="O76" s="195">
        <v>2</v>
      </c>
      <c r="AA76" s="167">
        <v>1</v>
      </c>
      <c r="AB76" s="167">
        <v>9</v>
      </c>
      <c r="AC76" s="167">
        <v>9</v>
      </c>
      <c r="AZ76" s="167">
        <v>4</v>
      </c>
      <c r="BA76" s="167">
        <f>IF(AZ76=1,G76,0)</f>
        <v>0</v>
      </c>
      <c r="BB76" s="167">
        <f>IF(AZ76=2,G76,0)</f>
        <v>0</v>
      </c>
      <c r="BC76" s="167">
        <f>IF(AZ76=3,G76,0)</f>
        <v>0</v>
      </c>
      <c r="BD76" s="167">
        <f>IF(AZ76=4,G76,0)</f>
        <v>0</v>
      </c>
      <c r="BE76" s="167">
        <f>IF(AZ76=5,G76,0)</f>
        <v>0</v>
      </c>
      <c r="CA76" s="202">
        <v>1</v>
      </c>
      <c r="CB76" s="202">
        <v>9</v>
      </c>
      <c r="CZ76" s="167">
        <v>0</v>
      </c>
    </row>
    <row r="77" spans="1:15" ht="12.75">
      <c r="A77" s="203"/>
      <c r="B77" s="209"/>
      <c r="C77" s="210" t="s">
        <v>179</v>
      </c>
      <c r="D77" s="211"/>
      <c r="E77" s="212">
        <v>4</v>
      </c>
      <c r="F77" s="213"/>
      <c r="G77" s="214"/>
      <c r="M77" s="208" t="s">
        <v>179</v>
      </c>
      <c r="O77" s="195"/>
    </row>
    <row r="78" spans="1:15" ht="12.75">
      <c r="A78" s="203"/>
      <c r="B78" s="209"/>
      <c r="C78" s="210" t="s">
        <v>180</v>
      </c>
      <c r="D78" s="211"/>
      <c r="E78" s="212">
        <v>3</v>
      </c>
      <c r="F78" s="213"/>
      <c r="G78" s="214"/>
      <c r="M78" s="208" t="s">
        <v>180</v>
      </c>
      <c r="O78" s="195"/>
    </row>
    <row r="79" spans="1:15" ht="12.75">
      <c r="A79" s="203"/>
      <c r="B79" s="209"/>
      <c r="C79" s="210" t="s">
        <v>103</v>
      </c>
      <c r="D79" s="211"/>
      <c r="E79" s="212">
        <v>6</v>
      </c>
      <c r="F79" s="213"/>
      <c r="G79" s="214"/>
      <c r="M79" s="208" t="s">
        <v>103</v>
      </c>
      <c r="O79" s="195"/>
    </row>
    <row r="80" spans="1:104" ht="12.75">
      <c r="A80" s="196">
        <v>28</v>
      </c>
      <c r="B80" s="197" t="s">
        <v>181</v>
      </c>
      <c r="C80" s="198" t="s">
        <v>173</v>
      </c>
      <c r="D80" s="199" t="s">
        <v>73</v>
      </c>
      <c r="E80" s="200">
        <v>2</v>
      </c>
      <c r="F80" s="200">
        <v>0</v>
      </c>
      <c r="G80" s="201">
        <f>E80*F80</f>
        <v>0</v>
      </c>
      <c r="O80" s="195">
        <v>2</v>
      </c>
      <c r="AA80" s="167">
        <v>1</v>
      </c>
      <c r="AB80" s="167">
        <v>9</v>
      </c>
      <c r="AC80" s="167">
        <v>9</v>
      </c>
      <c r="AZ80" s="167">
        <v>4</v>
      </c>
      <c r="BA80" s="167">
        <f>IF(AZ80=1,G80,0)</f>
        <v>0</v>
      </c>
      <c r="BB80" s="167">
        <f>IF(AZ80=2,G80,0)</f>
        <v>0</v>
      </c>
      <c r="BC80" s="167">
        <f>IF(AZ80=3,G80,0)</f>
        <v>0</v>
      </c>
      <c r="BD80" s="167">
        <f>IF(AZ80=4,G80,0)</f>
        <v>0</v>
      </c>
      <c r="BE80" s="167">
        <f>IF(AZ80=5,G80,0)</f>
        <v>0</v>
      </c>
      <c r="CA80" s="202">
        <v>1</v>
      </c>
      <c r="CB80" s="202">
        <v>9</v>
      </c>
      <c r="CZ80" s="167">
        <v>0</v>
      </c>
    </row>
    <row r="81" spans="1:15" ht="12.75">
      <c r="A81" s="203"/>
      <c r="B81" s="204"/>
      <c r="C81" s="205" t="s">
        <v>182</v>
      </c>
      <c r="D81" s="206"/>
      <c r="E81" s="206"/>
      <c r="F81" s="206"/>
      <c r="G81" s="207"/>
      <c r="L81" s="208" t="s">
        <v>182</v>
      </c>
      <c r="O81" s="195">
        <v>3</v>
      </c>
    </row>
    <row r="82" spans="1:104" ht="12.75">
      <c r="A82" s="196">
        <v>29</v>
      </c>
      <c r="B82" s="197" t="s">
        <v>183</v>
      </c>
      <c r="C82" s="198" t="s">
        <v>184</v>
      </c>
      <c r="D82" s="199" t="s">
        <v>73</v>
      </c>
      <c r="E82" s="200">
        <v>1</v>
      </c>
      <c r="F82" s="200">
        <v>0</v>
      </c>
      <c r="G82" s="201">
        <f>E82*F82</f>
        <v>0</v>
      </c>
      <c r="O82" s="195">
        <v>2</v>
      </c>
      <c r="AA82" s="167">
        <v>1</v>
      </c>
      <c r="AB82" s="167">
        <v>9</v>
      </c>
      <c r="AC82" s="167">
        <v>9</v>
      </c>
      <c r="AZ82" s="167">
        <v>4</v>
      </c>
      <c r="BA82" s="167">
        <f>IF(AZ82=1,G82,0)</f>
        <v>0</v>
      </c>
      <c r="BB82" s="167">
        <f>IF(AZ82=2,G82,0)</f>
        <v>0</v>
      </c>
      <c r="BC82" s="167">
        <f>IF(AZ82=3,G82,0)</f>
        <v>0</v>
      </c>
      <c r="BD82" s="167">
        <f>IF(AZ82=4,G82,0)</f>
        <v>0</v>
      </c>
      <c r="BE82" s="167">
        <f>IF(AZ82=5,G82,0)</f>
        <v>0</v>
      </c>
      <c r="CA82" s="202">
        <v>1</v>
      </c>
      <c r="CB82" s="202">
        <v>9</v>
      </c>
      <c r="CZ82" s="167">
        <v>0</v>
      </c>
    </row>
    <row r="83" spans="1:15" ht="12.75">
      <c r="A83" s="203"/>
      <c r="B83" s="204"/>
      <c r="C83" s="205" t="s">
        <v>174</v>
      </c>
      <c r="D83" s="206"/>
      <c r="E83" s="206"/>
      <c r="F83" s="206"/>
      <c r="G83" s="207"/>
      <c r="L83" s="208" t="s">
        <v>174</v>
      </c>
      <c r="O83" s="195">
        <v>3</v>
      </c>
    </row>
    <row r="84" spans="1:104" ht="12.75">
      <c r="A84" s="196">
        <v>30</v>
      </c>
      <c r="B84" s="197" t="s">
        <v>185</v>
      </c>
      <c r="C84" s="198" t="s">
        <v>186</v>
      </c>
      <c r="D84" s="199" t="s">
        <v>73</v>
      </c>
      <c r="E84" s="200">
        <v>2</v>
      </c>
      <c r="F84" s="200">
        <v>0</v>
      </c>
      <c r="G84" s="201">
        <f>E84*F84</f>
        <v>0</v>
      </c>
      <c r="O84" s="195">
        <v>2</v>
      </c>
      <c r="AA84" s="167">
        <v>1</v>
      </c>
      <c r="AB84" s="167">
        <v>9</v>
      </c>
      <c r="AC84" s="167">
        <v>9</v>
      </c>
      <c r="AZ84" s="167">
        <v>4</v>
      </c>
      <c r="BA84" s="167">
        <f>IF(AZ84=1,G84,0)</f>
        <v>0</v>
      </c>
      <c r="BB84" s="167">
        <f>IF(AZ84=2,G84,0)</f>
        <v>0</v>
      </c>
      <c r="BC84" s="167">
        <f>IF(AZ84=3,G84,0)</f>
        <v>0</v>
      </c>
      <c r="BD84" s="167">
        <f>IF(AZ84=4,G84,0)</f>
        <v>0</v>
      </c>
      <c r="BE84" s="167">
        <f>IF(AZ84=5,G84,0)</f>
        <v>0</v>
      </c>
      <c r="CA84" s="202">
        <v>1</v>
      </c>
      <c r="CB84" s="202">
        <v>9</v>
      </c>
      <c r="CZ84" s="167">
        <v>0</v>
      </c>
    </row>
    <row r="85" spans="1:15" ht="12.75">
      <c r="A85" s="203"/>
      <c r="B85" s="204"/>
      <c r="C85" s="205" t="s">
        <v>187</v>
      </c>
      <c r="D85" s="206"/>
      <c r="E85" s="206"/>
      <c r="F85" s="206"/>
      <c r="G85" s="207"/>
      <c r="L85" s="208" t="s">
        <v>187</v>
      </c>
      <c r="O85" s="195">
        <v>3</v>
      </c>
    </row>
    <row r="86" spans="1:104" ht="22.5">
      <c r="A86" s="196">
        <v>31</v>
      </c>
      <c r="B86" s="197" t="s">
        <v>188</v>
      </c>
      <c r="C86" s="198" t="s">
        <v>189</v>
      </c>
      <c r="D86" s="199" t="s">
        <v>84</v>
      </c>
      <c r="E86" s="200">
        <v>3</v>
      </c>
      <c r="F86" s="200">
        <v>0</v>
      </c>
      <c r="G86" s="201">
        <f>E86*F86</f>
        <v>0</v>
      </c>
      <c r="O86" s="195">
        <v>2</v>
      </c>
      <c r="AA86" s="167">
        <v>1</v>
      </c>
      <c r="AB86" s="167">
        <v>9</v>
      </c>
      <c r="AC86" s="167">
        <v>9</v>
      </c>
      <c r="AZ86" s="167">
        <v>4</v>
      </c>
      <c r="BA86" s="167">
        <f>IF(AZ86=1,G86,0)</f>
        <v>0</v>
      </c>
      <c r="BB86" s="167">
        <f>IF(AZ86=2,G86,0)</f>
        <v>0</v>
      </c>
      <c r="BC86" s="167">
        <f>IF(AZ86=3,G86,0)</f>
        <v>0</v>
      </c>
      <c r="BD86" s="167">
        <f>IF(AZ86=4,G86,0)</f>
        <v>0</v>
      </c>
      <c r="BE86" s="167">
        <f>IF(AZ86=5,G86,0)</f>
        <v>0</v>
      </c>
      <c r="CA86" s="202">
        <v>1</v>
      </c>
      <c r="CB86" s="202">
        <v>9</v>
      </c>
      <c r="CZ86" s="167">
        <v>0</v>
      </c>
    </row>
    <row r="87" spans="1:104" ht="12.75">
      <c r="A87" s="196">
        <v>32</v>
      </c>
      <c r="B87" s="197" t="s">
        <v>190</v>
      </c>
      <c r="C87" s="198" t="s">
        <v>191</v>
      </c>
      <c r="D87" s="199" t="s">
        <v>192</v>
      </c>
      <c r="E87" s="200">
        <v>9</v>
      </c>
      <c r="F87" s="200">
        <v>0</v>
      </c>
      <c r="G87" s="201">
        <f>E87*F87</f>
        <v>0</v>
      </c>
      <c r="O87" s="195">
        <v>2</v>
      </c>
      <c r="AA87" s="167">
        <v>1</v>
      </c>
      <c r="AB87" s="167">
        <v>9</v>
      </c>
      <c r="AC87" s="167">
        <v>9</v>
      </c>
      <c r="AZ87" s="167">
        <v>4</v>
      </c>
      <c r="BA87" s="167">
        <f>IF(AZ87=1,G87,0)</f>
        <v>0</v>
      </c>
      <c r="BB87" s="167">
        <f>IF(AZ87=2,G87,0)</f>
        <v>0</v>
      </c>
      <c r="BC87" s="167">
        <f>IF(AZ87=3,G87,0)</f>
        <v>0</v>
      </c>
      <c r="BD87" s="167">
        <f>IF(AZ87=4,G87,0)</f>
        <v>0</v>
      </c>
      <c r="BE87" s="167">
        <f>IF(AZ87=5,G87,0)</f>
        <v>0</v>
      </c>
      <c r="CA87" s="202">
        <v>1</v>
      </c>
      <c r="CB87" s="202">
        <v>9</v>
      </c>
      <c r="CZ87" s="167">
        <v>0</v>
      </c>
    </row>
    <row r="88" spans="1:15" ht="12.75">
      <c r="A88" s="203"/>
      <c r="B88" s="204"/>
      <c r="C88" s="205" t="s">
        <v>193</v>
      </c>
      <c r="D88" s="206"/>
      <c r="E88" s="206"/>
      <c r="F88" s="206"/>
      <c r="G88" s="207"/>
      <c r="L88" s="208" t="s">
        <v>193</v>
      </c>
      <c r="O88" s="195">
        <v>3</v>
      </c>
    </row>
    <row r="89" spans="1:104" ht="12.75">
      <c r="A89" s="196">
        <v>33</v>
      </c>
      <c r="B89" s="197" t="s">
        <v>194</v>
      </c>
      <c r="C89" s="198" t="s">
        <v>195</v>
      </c>
      <c r="D89" s="199" t="s">
        <v>84</v>
      </c>
      <c r="E89" s="200">
        <v>3</v>
      </c>
      <c r="F89" s="200">
        <v>0</v>
      </c>
      <c r="G89" s="201">
        <f>E89*F89</f>
        <v>0</v>
      </c>
      <c r="O89" s="195">
        <v>2</v>
      </c>
      <c r="AA89" s="167">
        <v>3</v>
      </c>
      <c r="AB89" s="167">
        <v>9</v>
      </c>
      <c r="AC89" s="167" t="s">
        <v>194</v>
      </c>
      <c r="AZ89" s="167">
        <v>3</v>
      </c>
      <c r="BA89" s="167">
        <f>IF(AZ89=1,G89,0)</f>
        <v>0</v>
      </c>
      <c r="BB89" s="167">
        <f>IF(AZ89=2,G89,0)</f>
        <v>0</v>
      </c>
      <c r="BC89" s="167">
        <f>IF(AZ89=3,G89,0)</f>
        <v>0</v>
      </c>
      <c r="BD89" s="167">
        <f>IF(AZ89=4,G89,0)</f>
        <v>0</v>
      </c>
      <c r="BE89" s="167">
        <f>IF(AZ89=5,G89,0)</f>
        <v>0</v>
      </c>
      <c r="CA89" s="202">
        <v>3</v>
      </c>
      <c r="CB89" s="202">
        <v>9</v>
      </c>
      <c r="CZ89" s="167">
        <v>0.0001</v>
      </c>
    </row>
    <row r="90" spans="1:15" ht="12.75">
      <c r="A90" s="203"/>
      <c r="B90" s="204"/>
      <c r="C90" s="205" t="s">
        <v>196</v>
      </c>
      <c r="D90" s="206"/>
      <c r="E90" s="206"/>
      <c r="F90" s="206"/>
      <c r="G90" s="207"/>
      <c r="L90" s="208" t="s">
        <v>196</v>
      </c>
      <c r="O90" s="195">
        <v>3</v>
      </c>
    </row>
    <row r="91" spans="1:57" ht="12.75">
      <c r="A91" s="215"/>
      <c r="B91" s="216" t="s">
        <v>74</v>
      </c>
      <c r="C91" s="217" t="str">
        <f>CONCATENATE(B71," ",C71)</f>
        <v>M22 Montáž sdělovací a zabezp. techniky</v>
      </c>
      <c r="D91" s="218"/>
      <c r="E91" s="219"/>
      <c r="F91" s="220"/>
      <c r="G91" s="221">
        <f>SUM(G71:G90)</f>
        <v>0</v>
      </c>
      <c r="O91" s="195">
        <v>4</v>
      </c>
      <c r="BA91" s="222">
        <f>SUM(BA71:BA90)</f>
        <v>0</v>
      </c>
      <c r="BB91" s="222">
        <f>SUM(BB71:BB90)</f>
        <v>0</v>
      </c>
      <c r="BC91" s="222">
        <f>SUM(BC71:BC90)</f>
        <v>0</v>
      </c>
      <c r="BD91" s="222">
        <f>SUM(BD71:BD90)</f>
        <v>0</v>
      </c>
      <c r="BE91" s="222">
        <f>SUM(BE71:BE90)</f>
        <v>0</v>
      </c>
    </row>
    <row r="92" spans="1:15" ht="12.75">
      <c r="A92" s="188" t="s">
        <v>72</v>
      </c>
      <c r="B92" s="189" t="s">
        <v>197</v>
      </c>
      <c r="C92" s="190" t="s">
        <v>198</v>
      </c>
      <c r="D92" s="191"/>
      <c r="E92" s="192"/>
      <c r="F92" s="192"/>
      <c r="G92" s="193"/>
      <c r="H92" s="194"/>
      <c r="I92" s="194"/>
      <c r="O92" s="195">
        <v>1</v>
      </c>
    </row>
    <row r="93" spans="1:104" ht="12.75">
      <c r="A93" s="196">
        <v>34</v>
      </c>
      <c r="B93" s="197" t="s">
        <v>199</v>
      </c>
      <c r="C93" s="198" t="s">
        <v>200</v>
      </c>
      <c r="D93" s="199" t="s">
        <v>84</v>
      </c>
      <c r="E93" s="200">
        <v>250</v>
      </c>
      <c r="F93" s="200">
        <v>0</v>
      </c>
      <c r="G93" s="201">
        <f>E93*F93</f>
        <v>0</v>
      </c>
      <c r="O93" s="195">
        <v>2</v>
      </c>
      <c r="AA93" s="167">
        <v>1</v>
      </c>
      <c r="AB93" s="167">
        <v>9</v>
      </c>
      <c r="AC93" s="167">
        <v>9</v>
      </c>
      <c r="AZ93" s="167">
        <v>4</v>
      </c>
      <c r="BA93" s="167">
        <f>IF(AZ93=1,G93,0)</f>
        <v>0</v>
      </c>
      <c r="BB93" s="167">
        <f>IF(AZ93=2,G93,0)</f>
        <v>0</v>
      </c>
      <c r="BC93" s="167">
        <f>IF(AZ93=3,G93,0)</f>
        <v>0</v>
      </c>
      <c r="BD93" s="167">
        <f>IF(AZ93=4,G93,0)</f>
        <v>0</v>
      </c>
      <c r="BE93" s="167">
        <f>IF(AZ93=5,G93,0)</f>
        <v>0</v>
      </c>
      <c r="CA93" s="202">
        <v>1</v>
      </c>
      <c r="CB93" s="202">
        <v>9</v>
      </c>
      <c r="CZ93" s="167">
        <v>0</v>
      </c>
    </row>
    <row r="94" spans="1:15" ht="12.75">
      <c r="A94" s="203"/>
      <c r="B94" s="204"/>
      <c r="C94" s="205" t="s">
        <v>201</v>
      </c>
      <c r="D94" s="206"/>
      <c r="E94" s="206"/>
      <c r="F94" s="206"/>
      <c r="G94" s="207"/>
      <c r="L94" s="208" t="s">
        <v>201</v>
      </c>
      <c r="O94" s="195">
        <v>3</v>
      </c>
    </row>
    <row r="95" spans="1:15" ht="12.75">
      <c r="A95" s="203"/>
      <c r="B95" s="209"/>
      <c r="C95" s="210" t="s">
        <v>202</v>
      </c>
      <c r="D95" s="211"/>
      <c r="E95" s="212">
        <v>140</v>
      </c>
      <c r="F95" s="213"/>
      <c r="G95" s="214"/>
      <c r="M95" s="208" t="s">
        <v>202</v>
      </c>
      <c r="O95" s="195"/>
    </row>
    <row r="96" spans="1:15" ht="12.75">
      <c r="A96" s="203"/>
      <c r="B96" s="209"/>
      <c r="C96" s="210" t="s">
        <v>203</v>
      </c>
      <c r="D96" s="211"/>
      <c r="E96" s="212">
        <v>110</v>
      </c>
      <c r="F96" s="213"/>
      <c r="G96" s="214"/>
      <c r="M96" s="208" t="s">
        <v>203</v>
      </c>
      <c r="O96" s="195"/>
    </row>
    <row r="97" spans="1:104" ht="22.5">
      <c r="A97" s="196">
        <v>35</v>
      </c>
      <c r="B97" s="197" t="s">
        <v>204</v>
      </c>
      <c r="C97" s="198" t="s">
        <v>205</v>
      </c>
      <c r="D97" s="199" t="s">
        <v>84</v>
      </c>
      <c r="E97" s="200">
        <v>6</v>
      </c>
      <c r="F97" s="200">
        <v>0</v>
      </c>
      <c r="G97" s="201">
        <f>E97*F97</f>
        <v>0</v>
      </c>
      <c r="O97" s="195">
        <v>2</v>
      </c>
      <c r="AA97" s="167">
        <v>1</v>
      </c>
      <c r="AB97" s="167">
        <v>9</v>
      </c>
      <c r="AC97" s="167">
        <v>9</v>
      </c>
      <c r="AZ97" s="167">
        <v>4</v>
      </c>
      <c r="BA97" s="167">
        <f>IF(AZ97=1,G97,0)</f>
        <v>0</v>
      </c>
      <c r="BB97" s="167">
        <f>IF(AZ97=2,G97,0)</f>
        <v>0</v>
      </c>
      <c r="BC97" s="167">
        <f>IF(AZ97=3,G97,0)</f>
        <v>0</v>
      </c>
      <c r="BD97" s="167">
        <f>IF(AZ97=4,G97,0)</f>
        <v>0</v>
      </c>
      <c r="BE97" s="167">
        <f>IF(AZ97=5,G97,0)</f>
        <v>0</v>
      </c>
      <c r="CA97" s="202">
        <v>1</v>
      </c>
      <c r="CB97" s="202">
        <v>9</v>
      </c>
      <c r="CZ97" s="167">
        <v>0</v>
      </c>
    </row>
    <row r="98" spans="1:15" ht="12.75">
      <c r="A98" s="203"/>
      <c r="B98" s="204"/>
      <c r="C98" s="205" t="s">
        <v>206</v>
      </c>
      <c r="D98" s="206"/>
      <c r="E98" s="206"/>
      <c r="F98" s="206"/>
      <c r="G98" s="207"/>
      <c r="L98" s="208" t="s">
        <v>206</v>
      </c>
      <c r="O98" s="195">
        <v>3</v>
      </c>
    </row>
    <row r="99" spans="1:104" ht="12.75">
      <c r="A99" s="196">
        <v>36</v>
      </c>
      <c r="B99" s="197" t="s">
        <v>207</v>
      </c>
      <c r="C99" s="198" t="s">
        <v>208</v>
      </c>
      <c r="D99" s="199" t="s">
        <v>84</v>
      </c>
      <c r="E99" s="200">
        <v>3</v>
      </c>
      <c r="F99" s="200">
        <v>0</v>
      </c>
      <c r="G99" s="201">
        <f>E99*F99</f>
        <v>0</v>
      </c>
      <c r="O99" s="195">
        <v>2</v>
      </c>
      <c r="AA99" s="167">
        <v>1</v>
      </c>
      <c r="AB99" s="167">
        <v>9</v>
      </c>
      <c r="AC99" s="167">
        <v>9</v>
      </c>
      <c r="AZ99" s="167">
        <v>4</v>
      </c>
      <c r="BA99" s="167">
        <f>IF(AZ99=1,G99,0)</f>
        <v>0</v>
      </c>
      <c r="BB99" s="167">
        <f>IF(AZ99=2,G99,0)</f>
        <v>0</v>
      </c>
      <c r="BC99" s="167">
        <f>IF(AZ99=3,G99,0)</f>
        <v>0</v>
      </c>
      <c r="BD99" s="167">
        <f>IF(AZ99=4,G99,0)</f>
        <v>0</v>
      </c>
      <c r="BE99" s="167">
        <f>IF(AZ99=5,G99,0)</f>
        <v>0</v>
      </c>
      <c r="CA99" s="202">
        <v>1</v>
      </c>
      <c r="CB99" s="202">
        <v>9</v>
      </c>
      <c r="CZ99" s="167">
        <v>0</v>
      </c>
    </row>
    <row r="100" spans="1:104" ht="12.75">
      <c r="A100" s="196">
        <v>37</v>
      </c>
      <c r="B100" s="197" t="s">
        <v>209</v>
      </c>
      <c r="C100" s="198" t="s">
        <v>210</v>
      </c>
      <c r="D100" s="199" t="s">
        <v>84</v>
      </c>
      <c r="E100" s="200">
        <v>28</v>
      </c>
      <c r="F100" s="200">
        <v>0</v>
      </c>
      <c r="G100" s="201">
        <f>E100*F100</f>
        <v>0</v>
      </c>
      <c r="O100" s="195">
        <v>2</v>
      </c>
      <c r="AA100" s="167">
        <v>1</v>
      </c>
      <c r="AB100" s="167">
        <v>9</v>
      </c>
      <c r="AC100" s="167">
        <v>9</v>
      </c>
      <c r="AZ100" s="167">
        <v>4</v>
      </c>
      <c r="BA100" s="167">
        <f>IF(AZ100=1,G100,0)</f>
        <v>0</v>
      </c>
      <c r="BB100" s="167">
        <f>IF(AZ100=2,G100,0)</f>
        <v>0</v>
      </c>
      <c r="BC100" s="167">
        <f>IF(AZ100=3,G100,0)</f>
        <v>0</v>
      </c>
      <c r="BD100" s="167">
        <f>IF(AZ100=4,G100,0)</f>
        <v>0</v>
      </c>
      <c r="BE100" s="167">
        <f>IF(AZ100=5,G100,0)</f>
        <v>0</v>
      </c>
      <c r="CA100" s="202">
        <v>1</v>
      </c>
      <c r="CB100" s="202">
        <v>9</v>
      </c>
      <c r="CZ100" s="167">
        <v>0</v>
      </c>
    </row>
    <row r="101" spans="1:15" ht="12.75">
      <c r="A101" s="203"/>
      <c r="B101" s="204"/>
      <c r="C101" s="205" t="s">
        <v>211</v>
      </c>
      <c r="D101" s="206"/>
      <c r="E101" s="206"/>
      <c r="F101" s="206"/>
      <c r="G101" s="207"/>
      <c r="L101" s="208" t="s">
        <v>211</v>
      </c>
      <c r="O101" s="195">
        <v>3</v>
      </c>
    </row>
    <row r="102" spans="1:15" ht="12.75">
      <c r="A102" s="203"/>
      <c r="B102" s="209"/>
      <c r="C102" s="210" t="s">
        <v>212</v>
      </c>
      <c r="D102" s="211"/>
      <c r="E102" s="212">
        <v>6</v>
      </c>
      <c r="F102" s="213"/>
      <c r="G102" s="214"/>
      <c r="M102" s="208" t="s">
        <v>212</v>
      </c>
      <c r="O102" s="195"/>
    </row>
    <row r="103" spans="1:15" ht="12.75">
      <c r="A103" s="203"/>
      <c r="B103" s="209"/>
      <c r="C103" s="210" t="s">
        <v>213</v>
      </c>
      <c r="D103" s="211"/>
      <c r="E103" s="212">
        <v>11</v>
      </c>
      <c r="F103" s="213"/>
      <c r="G103" s="214"/>
      <c r="M103" s="208" t="s">
        <v>213</v>
      </c>
      <c r="O103" s="195"/>
    </row>
    <row r="104" spans="1:15" ht="12.75">
      <c r="A104" s="203"/>
      <c r="B104" s="209"/>
      <c r="C104" s="210" t="s">
        <v>103</v>
      </c>
      <c r="D104" s="211"/>
      <c r="E104" s="212">
        <v>6</v>
      </c>
      <c r="F104" s="213"/>
      <c r="G104" s="214"/>
      <c r="M104" s="208" t="s">
        <v>103</v>
      </c>
      <c r="O104" s="195"/>
    </row>
    <row r="105" spans="1:15" ht="12.75">
      <c r="A105" s="203"/>
      <c r="B105" s="209"/>
      <c r="C105" s="210" t="s">
        <v>214</v>
      </c>
      <c r="D105" s="211"/>
      <c r="E105" s="212">
        <v>5</v>
      </c>
      <c r="F105" s="213"/>
      <c r="G105" s="214"/>
      <c r="M105" s="208" t="s">
        <v>214</v>
      </c>
      <c r="O105" s="195"/>
    </row>
    <row r="106" spans="1:104" ht="22.5">
      <c r="A106" s="196">
        <v>38</v>
      </c>
      <c r="B106" s="197" t="s">
        <v>215</v>
      </c>
      <c r="C106" s="198" t="s">
        <v>216</v>
      </c>
      <c r="D106" s="199" t="s">
        <v>88</v>
      </c>
      <c r="E106" s="200">
        <v>247</v>
      </c>
      <c r="F106" s="200">
        <v>0</v>
      </c>
      <c r="G106" s="201">
        <f>E106*F106</f>
        <v>0</v>
      </c>
      <c r="O106" s="195">
        <v>2</v>
      </c>
      <c r="AA106" s="167">
        <v>1</v>
      </c>
      <c r="AB106" s="167">
        <v>9</v>
      </c>
      <c r="AC106" s="167">
        <v>9</v>
      </c>
      <c r="AZ106" s="167">
        <v>4</v>
      </c>
      <c r="BA106" s="167">
        <f>IF(AZ106=1,G106,0)</f>
        <v>0</v>
      </c>
      <c r="BB106" s="167">
        <f>IF(AZ106=2,G106,0)</f>
        <v>0</v>
      </c>
      <c r="BC106" s="167">
        <f>IF(AZ106=3,G106,0)</f>
        <v>0</v>
      </c>
      <c r="BD106" s="167">
        <f>IF(AZ106=4,G106,0)</f>
        <v>0</v>
      </c>
      <c r="BE106" s="167">
        <f>IF(AZ106=5,G106,0)</f>
        <v>0</v>
      </c>
      <c r="CA106" s="202">
        <v>1</v>
      </c>
      <c r="CB106" s="202">
        <v>9</v>
      </c>
      <c r="CZ106" s="167">
        <v>0</v>
      </c>
    </row>
    <row r="107" spans="1:15" ht="12.75">
      <c r="A107" s="203"/>
      <c r="B107" s="204"/>
      <c r="C107" s="205" t="s">
        <v>217</v>
      </c>
      <c r="D107" s="206"/>
      <c r="E107" s="206"/>
      <c r="F107" s="206"/>
      <c r="G107" s="207"/>
      <c r="L107" s="208" t="s">
        <v>217</v>
      </c>
      <c r="O107" s="195">
        <v>3</v>
      </c>
    </row>
    <row r="108" spans="1:15" ht="12.75">
      <c r="A108" s="203"/>
      <c r="B108" s="209"/>
      <c r="C108" s="210" t="s">
        <v>218</v>
      </c>
      <c r="D108" s="211"/>
      <c r="E108" s="212">
        <v>44</v>
      </c>
      <c r="F108" s="213"/>
      <c r="G108" s="214"/>
      <c r="M108" s="208" t="s">
        <v>218</v>
      </c>
      <c r="O108" s="195"/>
    </row>
    <row r="109" spans="1:15" ht="12.75">
      <c r="A109" s="203"/>
      <c r="B109" s="209"/>
      <c r="C109" s="210" t="s">
        <v>219</v>
      </c>
      <c r="D109" s="211"/>
      <c r="E109" s="212">
        <v>89</v>
      </c>
      <c r="F109" s="213"/>
      <c r="G109" s="214"/>
      <c r="M109" s="208" t="s">
        <v>219</v>
      </c>
      <c r="O109" s="195"/>
    </row>
    <row r="110" spans="1:15" ht="12.75">
      <c r="A110" s="203"/>
      <c r="B110" s="209"/>
      <c r="C110" s="210" t="s">
        <v>220</v>
      </c>
      <c r="D110" s="211"/>
      <c r="E110" s="212">
        <v>64</v>
      </c>
      <c r="F110" s="213"/>
      <c r="G110" s="214"/>
      <c r="M110" s="208" t="s">
        <v>220</v>
      </c>
      <c r="O110" s="195"/>
    </row>
    <row r="111" spans="1:15" ht="12.75">
      <c r="A111" s="203"/>
      <c r="B111" s="209"/>
      <c r="C111" s="210" t="s">
        <v>221</v>
      </c>
      <c r="D111" s="211"/>
      <c r="E111" s="212">
        <v>50</v>
      </c>
      <c r="F111" s="213"/>
      <c r="G111" s="214"/>
      <c r="M111" s="208" t="s">
        <v>221</v>
      </c>
      <c r="O111" s="195"/>
    </row>
    <row r="112" spans="1:104" ht="22.5">
      <c r="A112" s="196">
        <v>39</v>
      </c>
      <c r="B112" s="197" t="s">
        <v>222</v>
      </c>
      <c r="C112" s="198" t="s">
        <v>223</v>
      </c>
      <c r="D112" s="199" t="s">
        <v>73</v>
      </c>
      <c r="E112" s="200">
        <v>185</v>
      </c>
      <c r="F112" s="200">
        <v>0</v>
      </c>
      <c r="G112" s="201">
        <f>E112*F112</f>
        <v>0</v>
      </c>
      <c r="O112" s="195">
        <v>2</v>
      </c>
      <c r="AA112" s="167">
        <v>1</v>
      </c>
      <c r="AB112" s="167">
        <v>9</v>
      </c>
      <c r="AC112" s="167">
        <v>9</v>
      </c>
      <c r="AZ112" s="167">
        <v>4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202">
        <v>1</v>
      </c>
      <c r="CB112" s="202">
        <v>9</v>
      </c>
      <c r="CZ112" s="167">
        <v>0</v>
      </c>
    </row>
    <row r="113" spans="1:15" ht="12.75">
      <c r="A113" s="203"/>
      <c r="B113" s="204"/>
      <c r="C113" s="205" t="s">
        <v>224</v>
      </c>
      <c r="D113" s="206"/>
      <c r="E113" s="206"/>
      <c r="F113" s="206"/>
      <c r="G113" s="207"/>
      <c r="L113" s="208" t="s">
        <v>224</v>
      </c>
      <c r="O113" s="195">
        <v>3</v>
      </c>
    </row>
    <row r="114" spans="1:15" ht="12.75">
      <c r="A114" s="203"/>
      <c r="B114" s="209"/>
      <c r="C114" s="210" t="s">
        <v>225</v>
      </c>
      <c r="D114" s="211"/>
      <c r="E114" s="212">
        <v>75</v>
      </c>
      <c r="F114" s="213"/>
      <c r="G114" s="214"/>
      <c r="M114" s="208" t="s">
        <v>225</v>
      </c>
      <c r="O114" s="195"/>
    </row>
    <row r="115" spans="1:15" ht="12.75">
      <c r="A115" s="203"/>
      <c r="B115" s="209"/>
      <c r="C115" s="210" t="s">
        <v>226</v>
      </c>
      <c r="D115" s="211"/>
      <c r="E115" s="212">
        <v>110</v>
      </c>
      <c r="F115" s="213"/>
      <c r="G115" s="214"/>
      <c r="M115" s="208" t="s">
        <v>226</v>
      </c>
      <c r="O115" s="195"/>
    </row>
    <row r="116" spans="1:104" ht="12.75">
      <c r="A116" s="196">
        <v>40</v>
      </c>
      <c r="B116" s="197" t="s">
        <v>227</v>
      </c>
      <c r="C116" s="198" t="s">
        <v>228</v>
      </c>
      <c r="D116" s="199" t="s">
        <v>73</v>
      </c>
      <c r="E116" s="200">
        <v>204</v>
      </c>
      <c r="F116" s="200">
        <v>0</v>
      </c>
      <c r="G116" s="201">
        <f>E116*F116</f>
        <v>0</v>
      </c>
      <c r="O116" s="195">
        <v>2</v>
      </c>
      <c r="AA116" s="167">
        <v>1</v>
      </c>
      <c r="AB116" s="167">
        <v>9</v>
      </c>
      <c r="AC116" s="167">
        <v>9</v>
      </c>
      <c r="AZ116" s="167">
        <v>4</v>
      </c>
      <c r="BA116" s="167">
        <f>IF(AZ116=1,G116,0)</f>
        <v>0</v>
      </c>
      <c r="BB116" s="167">
        <f>IF(AZ116=2,G116,0)</f>
        <v>0</v>
      </c>
      <c r="BC116" s="167">
        <f>IF(AZ116=3,G116,0)</f>
        <v>0</v>
      </c>
      <c r="BD116" s="167">
        <f>IF(AZ116=4,G116,0)</f>
        <v>0</v>
      </c>
      <c r="BE116" s="167">
        <f>IF(AZ116=5,G116,0)</f>
        <v>0</v>
      </c>
      <c r="CA116" s="202">
        <v>1</v>
      </c>
      <c r="CB116" s="202">
        <v>9</v>
      </c>
      <c r="CZ116" s="167">
        <v>0</v>
      </c>
    </row>
    <row r="117" spans="1:15" ht="12.75">
      <c r="A117" s="203"/>
      <c r="B117" s="204"/>
      <c r="C117" s="205" t="s">
        <v>229</v>
      </c>
      <c r="D117" s="206"/>
      <c r="E117" s="206"/>
      <c r="F117" s="206"/>
      <c r="G117" s="207"/>
      <c r="L117" s="208" t="s">
        <v>229</v>
      </c>
      <c r="O117" s="195">
        <v>3</v>
      </c>
    </row>
    <row r="118" spans="1:15" ht="12.75">
      <c r="A118" s="203"/>
      <c r="B118" s="209"/>
      <c r="C118" s="210" t="s">
        <v>230</v>
      </c>
      <c r="D118" s="211"/>
      <c r="E118" s="212">
        <v>54</v>
      </c>
      <c r="F118" s="213"/>
      <c r="G118" s="214"/>
      <c r="M118" s="208" t="s">
        <v>230</v>
      </c>
      <c r="O118" s="195"/>
    </row>
    <row r="119" spans="1:15" ht="12.75">
      <c r="A119" s="203"/>
      <c r="B119" s="209"/>
      <c r="C119" s="210" t="s">
        <v>231</v>
      </c>
      <c r="D119" s="211"/>
      <c r="E119" s="212">
        <v>150</v>
      </c>
      <c r="F119" s="213"/>
      <c r="G119" s="214"/>
      <c r="M119" s="208" t="s">
        <v>231</v>
      </c>
      <c r="O119" s="195"/>
    </row>
    <row r="120" spans="1:104" ht="12.75">
      <c r="A120" s="196">
        <v>41</v>
      </c>
      <c r="B120" s="197" t="s">
        <v>232</v>
      </c>
      <c r="C120" s="198" t="s">
        <v>233</v>
      </c>
      <c r="D120" s="199" t="s">
        <v>88</v>
      </c>
      <c r="E120" s="200">
        <v>185</v>
      </c>
      <c r="F120" s="200">
        <v>0</v>
      </c>
      <c r="G120" s="201">
        <f>E120*F120</f>
        <v>0</v>
      </c>
      <c r="O120" s="195">
        <v>2</v>
      </c>
      <c r="AA120" s="167">
        <v>1</v>
      </c>
      <c r="AB120" s="167">
        <v>9</v>
      </c>
      <c r="AC120" s="167">
        <v>9</v>
      </c>
      <c r="AZ120" s="167">
        <v>4</v>
      </c>
      <c r="BA120" s="167">
        <f>IF(AZ120=1,G120,0)</f>
        <v>0</v>
      </c>
      <c r="BB120" s="167">
        <f>IF(AZ120=2,G120,0)</f>
        <v>0</v>
      </c>
      <c r="BC120" s="167">
        <f>IF(AZ120=3,G120,0)</f>
        <v>0</v>
      </c>
      <c r="BD120" s="167">
        <f>IF(AZ120=4,G120,0)</f>
        <v>0</v>
      </c>
      <c r="BE120" s="167">
        <f>IF(AZ120=5,G120,0)</f>
        <v>0</v>
      </c>
      <c r="CA120" s="202">
        <v>1</v>
      </c>
      <c r="CB120" s="202">
        <v>9</v>
      </c>
      <c r="CZ120" s="167">
        <v>0</v>
      </c>
    </row>
    <row r="121" spans="1:15" ht="12.75">
      <c r="A121" s="203"/>
      <c r="B121" s="204"/>
      <c r="C121" s="205" t="s">
        <v>234</v>
      </c>
      <c r="D121" s="206"/>
      <c r="E121" s="206"/>
      <c r="F121" s="206"/>
      <c r="G121" s="207"/>
      <c r="L121" s="208" t="s">
        <v>234</v>
      </c>
      <c r="O121" s="195">
        <v>3</v>
      </c>
    </row>
    <row r="122" spans="1:15" ht="12.75">
      <c r="A122" s="203"/>
      <c r="B122" s="209"/>
      <c r="C122" s="210" t="s">
        <v>235</v>
      </c>
      <c r="D122" s="211"/>
      <c r="E122" s="212">
        <v>51</v>
      </c>
      <c r="F122" s="213"/>
      <c r="G122" s="214"/>
      <c r="M122" s="208" t="s">
        <v>235</v>
      </c>
      <c r="O122" s="195"/>
    </row>
    <row r="123" spans="1:15" ht="12.75">
      <c r="A123" s="203"/>
      <c r="B123" s="209"/>
      <c r="C123" s="210" t="s">
        <v>236</v>
      </c>
      <c r="D123" s="211"/>
      <c r="E123" s="212">
        <v>55</v>
      </c>
      <c r="F123" s="213"/>
      <c r="G123" s="214"/>
      <c r="M123" s="208" t="s">
        <v>236</v>
      </c>
      <c r="O123" s="195"/>
    </row>
    <row r="124" spans="1:15" ht="12.75">
      <c r="A124" s="203"/>
      <c r="B124" s="209"/>
      <c r="C124" s="210" t="s">
        <v>237</v>
      </c>
      <c r="D124" s="211"/>
      <c r="E124" s="212">
        <v>79</v>
      </c>
      <c r="F124" s="213"/>
      <c r="G124" s="214"/>
      <c r="M124" s="208" t="s">
        <v>237</v>
      </c>
      <c r="O124" s="195"/>
    </row>
    <row r="125" spans="1:57" ht="12.75">
      <c r="A125" s="215"/>
      <c r="B125" s="216" t="s">
        <v>74</v>
      </c>
      <c r="C125" s="217" t="str">
        <f>CONCATENATE(B92," ",C92)</f>
        <v>M36 Montáže měřících a regulačních zařízení</v>
      </c>
      <c r="D125" s="218"/>
      <c r="E125" s="219"/>
      <c r="F125" s="220"/>
      <c r="G125" s="221">
        <f>SUM(G92:G124)</f>
        <v>0</v>
      </c>
      <c r="O125" s="195">
        <v>4</v>
      </c>
      <c r="BA125" s="222">
        <f>SUM(BA92:BA124)</f>
        <v>0</v>
      </c>
      <c r="BB125" s="222">
        <f>SUM(BB92:BB124)</f>
        <v>0</v>
      </c>
      <c r="BC125" s="222">
        <f>SUM(BC92:BC124)</f>
        <v>0</v>
      </c>
      <c r="BD125" s="222">
        <f>SUM(BD92:BD124)</f>
        <v>0</v>
      </c>
      <c r="BE125" s="222">
        <f>SUM(BE92:BE124)</f>
        <v>0</v>
      </c>
    </row>
    <row r="126" ht="12.75">
      <c r="E126" s="167"/>
    </row>
    <row r="127" ht="12.75">
      <c r="E127" s="167"/>
    </row>
    <row r="128" ht="12.75">
      <c r="E128" s="167"/>
    </row>
    <row r="129" ht="12.75">
      <c r="E129" s="167"/>
    </row>
    <row r="130" ht="12.75">
      <c r="E130" s="167"/>
    </row>
    <row r="131" ht="12.75">
      <c r="E131" s="167"/>
    </row>
    <row r="132" ht="12.75">
      <c r="E132" s="167"/>
    </row>
    <row r="133" ht="12.75">
      <c r="E133" s="167"/>
    </row>
    <row r="134" ht="12.75">
      <c r="E134" s="167"/>
    </row>
    <row r="135" ht="12.75">
      <c r="E135" s="167"/>
    </row>
    <row r="136" ht="12.75">
      <c r="E136" s="167"/>
    </row>
    <row r="137" ht="12.75">
      <c r="E137" s="167"/>
    </row>
    <row r="138" ht="12.75">
      <c r="E138" s="167"/>
    </row>
    <row r="139" ht="12.75">
      <c r="E139" s="167"/>
    </row>
    <row r="140" ht="12.75">
      <c r="E140" s="167"/>
    </row>
    <row r="141" ht="12.75">
      <c r="E141" s="167"/>
    </row>
    <row r="142" ht="12.75">
      <c r="E142" s="167"/>
    </row>
    <row r="143" ht="12.75">
      <c r="E143" s="167"/>
    </row>
    <row r="144" ht="12.75">
      <c r="E144" s="167"/>
    </row>
    <row r="145" ht="12.75">
      <c r="E145" s="167"/>
    </row>
    <row r="146" ht="12.75">
      <c r="E146" s="167"/>
    </row>
    <row r="147" ht="12.75">
      <c r="E147" s="167"/>
    </row>
    <row r="148" ht="12.75">
      <c r="E148" s="167"/>
    </row>
    <row r="149" spans="1:7" ht="12.75">
      <c r="A149" s="223"/>
      <c r="B149" s="223"/>
      <c r="C149" s="223"/>
      <c r="D149" s="223"/>
      <c r="E149" s="223"/>
      <c r="F149" s="223"/>
      <c r="G149" s="223"/>
    </row>
    <row r="150" spans="1:7" ht="12.75">
      <c r="A150" s="223"/>
      <c r="B150" s="223"/>
      <c r="C150" s="223"/>
      <c r="D150" s="223"/>
      <c r="E150" s="223"/>
      <c r="F150" s="223"/>
      <c r="G150" s="223"/>
    </row>
    <row r="151" spans="1:7" ht="12.75">
      <c r="A151" s="223"/>
      <c r="B151" s="223"/>
      <c r="C151" s="223"/>
      <c r="D151" s="223"/>
      <c r="E151" s="223"/>
      <c r="F151" s="223"/>
      <c r="G151" s="223"/>
    </row>
    <row r="152" spans="1:7" ht="12.75">
      <c r="A152" s="223"/>
      <c r="B152" s="223"/>
      <c r="C152" s="223"/>
      <c r="D152" s="223"/>
      <c r="E152" s="223"/>
      <c r="F152" s="223"/>
      <c r="G152" s="223"/>
    </row>
    <row r="153" ht="12.75">
      <c r="E153" s="167"/>
    </row>
    <row r="154" ht="12.75">
      <c r="E154" s="167"/>
    </row>
    <row r="155" ht="12.75">
      <c r="E155" s="167"/>
    </row>
    <row r="156" ht="12.75">
      <c r="E156" s="167"/>
    </row>
    <row r="157" ht="12.75">
      <c r="E157" s="167"/>
    </row>
    <row r="158" ht="12.75">
      <c r="E158" s="167"/>
    </row>
    <row r="159" ht="12.75">
      <c r="E159" s="167"/>
    </row>
    <row r="160" ht="12.75">
      <c r="E160" s="167"/>
    </row>
    <row r="161" ht="12.75">
      <c r="E161" s="167"/>
    </row>
    <row r="162" ht="12.75">
      <c r="E162" s="167"/>
    </row>
    <row r="163" ht="12.75">
      <c r="E163" s="167"/>
    </row>
    <row r="164" ht="12.75">
      <c r="E164" s="167"/>
    </row>
    <row r="165" ht="12.75">
      <c r="E165" s="167"/>
    </row>
    <row r="166" ht="12.75">
      <c r="E166" s="167"/>
    </row>
    <row r="167" ht="12.75">
      <c r="E167" s="167"/>
    </row>
    <row r="168" ht="12.75">
      <c r="E168" s="167"/>
    </row>
    <row r="169" ht="12.75">
      <c r="E169" s="167"/>
    </row>
    <row r="170" ht="12.75">
      <c r="E170" s="167"/>
    </row>
    <row r="171" ht="12.75">
      <c r="E171" s="167"/>
    </row>
    <row r="172" ht="12.75">
      <c r="E172" s="167"/>
    </row>
    <row r="173" ht="12.75">
      <c r="E173" s="167"/>
    </row>
    <row r="174" ht="12.75">
      <c r="E174" s="167"/>
    </row>
    <row r="175" ht="12.75">
      <c r="E175" s="167"/>
    </row>
    <row r="176" ht="12.75">
      <c r="E176" s="167"/>
    </row>
    <row r="177" ht="12.75">
      <c r="E177" s="167"/>
    </row>
    <row r="178" ht="12.75">
      <c r="E178" s="167"/>
    </row>
    <row r="179" ht="12.75">
      <c r="E179" s="167"/>
    </row>
    <row r="180" ht="12.75">
      <c r="E180" s="167"/>
    </row>
    <row r="181" ht="12.75">
      <c r="E181" s="167"/>
    </row>
    <row r="182" ht="12.75">
      <c r="E182" s="167"/>
    </row>
    <row r="183" ht="12.75">
      <c r="E183" s="167"/>
    </row>
    <row r="184" spans="1:2" ht="12.75">
      <c r="A184" s="224"/>
      <c r="B184" s="224"/>
    </row>
    <row r="185" spans="1:7" ht="12.75">
      <c r="A185" s="223"/>
      <c r="B185" s="223"/>
      <c r="C185" s="226"/>
      <c r="D185" s="226"/>
      <c r="E185" s="227"/>
      <c r="F185" s="226"/>
      <c r="G185" s="228"/>
    </row>
    <row r="186" spans="1:7" ht="12.75">
      <c r="A186" s="229"/>
      <c r="B186" s="229"/>
      <c r="C186" s="223"/>
      <c r="D186" s="223"/>
      <c r="E186" s="230"/>
      <c r="F186" s="223"/>
      <c r="G186" s="223"/>
    </row>
    <row r="187" spans="1:7" ht="12.75">
      <c r="A187" s="223"/>
      <c r="B187" s="223"/>
      <c r="C187" s="223"/>
      <c r="D187" s="223"/>
      <c r="E187" s="230"/>
      <c r="F187" s="223"/>
      <c r="G187" s="223"/>
    </row>
    <row r="188" spans="1:7" ht="12.75">
      <c r="A188" s="223"/>
      <c r="B188" s="223"/>
      <c r="C188" s="223"/>
      <c r="D188" s="223"/>
      <c r="E188" s="230"/>
      <c r="F188" s="223"/>
      <c r="G188" s="223"/>
    </row>
    <row r="189" spans="1:7" ht="12.75">
      <c r="A189" s="223"/>
      <c r="B189" s="223"/>
      <c r="C189" s="223"/>
      <c r="D189" s="223"/>
      <c r="E189" s="230"/>
      <c r="F189" s="223"/>
      <c r="G189" s="223"/>
    </row>
    <row r="190" spans="1:7" ht="12.75">
      <c r="A190" s="223"/>
      <c r="B190" s="223"/>
      <c r="C190" s="223"/>
      <c r="D190" s="223"/>
      <c r="E190" s="230"/>
      <c r="F190" s="223"/>
      <c r="G190" s="223"/>
    </row>
    <row r="191" spans="1:7" ht="12.75">
      <c r="A191" s="223"/>
      <c r="B191" s="223"/>
      <c r="C191" s="223"/>
      <c r="D191" s="223"/>
      <c r="E191" s="230"/>
      <c r="F191" s="223"/>
      <c r="G191" s="223"/>
    </row>
    <row r="192" spans="1:7" ht="12.75">
      <c r="A192" s="223"/>
      <c r="B192" s="223"/>
      <c r="C192" s="223"/>
      <c r="D192" s="223"/>
      <c r="E192" s="230"/>
      <c r="F192" s="223"/>
      <c r="G192" s="223"/>
    </row>
    <row r="193" spans="1:7" ht="12.75">
      <c r="A193" s="223"/>
      <c r="B193" s="223"/>
      <c r="C193" s="223"/>
      <c r="D193" s="223"/>
      <c r="E193" s="230"/>
      <c r="F193" s="223"/>
      <c r="G193" s="223"/>
    </row>
    <row r="194" spans="1:7" ht="12.75">
      <c r="A194" s="223"/>
      <c r="B194" s="223"/>
      <c r="C194" s="223"/>
      <c r="D194" s="223"/>
      <c r="E194" s="230"/>
      <c r="F194" s="223"/>
      <c r="G194" s="223"/>
    </row>
    <row r="195" spans="1:7" ht="12.75">
      <c r="A195" s="223"/>
      <c r="B195" s="223"/>
      <c r="C195" s="223"/>
      <c r="D195" s="223"/>
      <c r="E195" s="230"/>
      <c r="F195" s="223"/>
      <c r="G195" s="223"/>
    </row>
    <row r="196" spans="1:7" ht="12.75">
      <c r="A196" s="223"/>
      <c r="B196" s="223"/>
      <c r="C196" s="223"/>
      <c r="D196" s="223"/>
      <c r="E196" s="230"/>
      <c r="F196" s="223"/>
      <c r="G196" s="223"/>
    </row>
    <row r="197" spans="1:7" ht="12.75">
      <c r="A197" s="223"/>
      <c r="B197" s="223"/>
      <c r="C197" s="223"/>
      <c r="D197" s="223"/>
      <c r="E197" s="230"/>
      <c r="F197" s="223"/>
      <c r="G197" s="223"/>
    </row>
    <row r="198" spans="1:7" ht="12.75">
      <c r="A198" s="223"/>
      <c r="B198" s="223"/>
      <c r="C198" s="223"/>
      <c r="D198" s="223"/>
      <c r="E198" s="230"/>
      <c r="F198" s="223"/>
      <c r="G198" s="223"/>
    </row>
  </sheetData>
  <mergeCells count="74">
    <mergeCell ref="C123:D123"/>
    <mergeCell ref="C124:D124"/>
    <mergeCell ref="C115:D115"/>
    <mergeCell ref="C117:G117"/>
    <mergeCell ref="C118:D118"/>
    <mergeCell ref="C119:D119"/>
    <mergeCell ref="C121:G121"/>
    <mergeCell ref="C122:D122"/>
    <mergeCell ref="C108:D108"/>
    <mergeCell ref="C109:D109"/>
    <mergeCell ref="C110:D110"/>
    <mergeCell ref="C111:D111"/>
    <mergeCell ref="C113:G113"/>
    <mergeCell ref="C114:D114"/>
    <mergeCell ref="C101:G101"/>
    <mergeCell ref="C102:D102"/>
    <mergeCell ref="C103:D103"/>
    <mergeCell ref="C104:D104"/>
    <mergeCell ref="C105:D105"/>
    <mergeCell ref="C107:G107"/>
    <mergeCell ref="C83:G83"/>
    <mergeCell ref="C85:G85"/>
    <mergeCell ref="C88:G88"/>
    <mergeCell ref="C90:G90"/>
    <mergeCell ref="C94:G94"/>
    <mergeCell ref="C95:D95"/>
    <mergeCell ref="C96:D96"/>
    <mergeCell ref="C98:G98"/>
    <mergeCell ref="C68:D68"/>
    <mergeCell ref="C69:D69"/>
    <mergeCell ref="C73:G73"/>
    <mergeCell ref="C75:G75"/>
    <mergeCell ref="C77:D77"/>
    <mergeCell ref="C78:D78"/>
    <mergeCell ref="C79:D79"/>
    <mergeCell ref="C81:G81"/>
    <mergeCell ref="C57:D57"/>
    <mergeCell ref="C58:D58"/>
    <mergeCell ref="C59:D59"/>
    <mergeCell ref="C64:G64"/>
    <mergeCell ref="C66:D66"/>
    <mergeCell ref="C67:D67"/>
    <mergeCell ref="C49:G49"/>
    <mergeCell ref="C51:D51"/>
    <mergeCell ref="C52:D52"/>
    <mergeCell ref="C53:D53"/>
    <mergeCell ref="C54:D54"/>
    <mergeCell ref="C56:D56"/>
    <mergeCell ref="C38:G38"/>
    <mergeCell ref="C40:G40"/>
    <mergeCell ref="C43:G43"/>
    <mergeCell ref="C45:G45"/>
    <mergeCell ref="C46:G46"/>
    <mergeCell ref="C48:G48"/>
    <mergeCell ref="C24:D24"/>
    <mergeCell ref="C26:D26"/>
    <mergeCell ref="C27:D27"/>
    <mergeCell ref="C28:D28"/>
    <mergeCell ref="C32:D32"/>
    <mergeCell ref="C33:D33"/>
    <mergeCell ref="C15:D15"/>
    <mergeCell ref="C16:D16"/>
    <mergeCell ref="C17:D17"/>
    <mergeCell ref="C18:D18"/>
    <mergeCell ref="C20:G20"/>
    <mergeCell ref="C21:D21"/>
    <mergeCell ref="C22:D22"/>
    <mergeCell ref="C23:D23"/>
    <mergeCell ref="A1:G1"/>
    <mergeCell ref="A3:B3"/>
    <mergeCell ref="A4:B4"/>
    <mergeCell ref="E4:G4"/>
    <mergeCell ref="C9:G9"/>
    <mergeCell ref="C11:G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2019-03-24T10:09:48Z</dcterms:created>
  <dcterms:modified xsi:type="dcterms:W3CDTF">2019-03-24T10:11:07Z</dcterms:modified>
  <cp:category/>
  <cp:version/>
  <cp:contentType/>
  <cp:contentStatus/>
</cp:coreProperties>
</file>