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UZIV\VZAK\SPOL\E-ZAK 2019\Marčanová\Neptun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5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5 Pol'!$A$1:$X$338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4" i="1" l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G42" i="1"/>
  <c r="F42" i="1"/>
  <c r="G41" i="1"/>
  <c r="I41" i="1" s="1"/>
  <c r="F41" i="1"/>
  <c r="G39" i="1"/>
  <c r="F39" i="1"/>
  <c r="G337" i="12"/>
  <c r="BA213" i="12"/>
  <c r="BA200" i="12"/>
  <c r="BA149" i="12"/>
  <c r="BA130" i="12"/>
  <c r="BA127" i="12"/>
  <c r="BA125" i="12"/>
  <c r="BA120" i="12"/>
  <c r="BA101" i="12"/>
  <c r="BA94" i="12"/>
  <c r="BA76" i="12"/>
  <c r="BA48" i="12"/>
  <c r="BA32" i="12"/>
  <c r="BA29" i="12"/>
  <c r="BA26" i="12"/>
  <c r="BA21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3" i="12"/>
  <c r="G12" i="12" s="1"/>
  <c r="I13" i="12"/>
  <c r="I12" i="12" s="1"/>
  <c r="K13" i="12"/>
  <c r="K12" i="12" s="1"/>
  <c r="O13" i="12"/>
  <c r="O12" i="12" s="1"/>
  <c r="Q13" i="12"/>
  <c r="Q12" i="12" s="1"/>
  <c r="V13" i="12"/>
  <c r="V12" i="12" s="1"/>
  <c r="G14" i="12"/>
  <c r="I14" i="12"/>
  <c r="O14" i="12"/>
  <c r="Q14" i="12"/>
  <c r="G15" i="12"/>
  <c r="I15" i="12"/>
  <c r="K15" i="12"/>
  <c r="K14" i="12" s="1"/>
  <c r="M15" i="12"/>
  <c r="M14" i="12" s="1"/>
  <c r="O15" i="12"/>
  <c r="Q15" i="12"/>
  <c r="V15" i="12"/>
  <c r="V14" i="12" s="1"/>
  <c r="G20" i="12"/>
  <c r="G19" i="12" s="1"/>
  <c r="I20" i="12"/>
  <c r="I19" i="12" s="1"/>
  <c r="K20" i="12"/>
  <c r="O20" i="12"/>
  <c r="O19" i="12" s="1"/>
  <c r="Q20" i="12"/>
  <c r="Q19" i="12" s="1"/>
  <c r="V20" i="12"/>
  <c r="G25" i="12"/>
  <c r="M25" i="12" s="1"/>
  <c r="I25" i="12"/>
  <c r="K25" i="12"/>
  <c r="K19" i="12" s="1"/>
  <c r="O25" i="12"/>
  <c r="Q25" i="12"/>
  <c r="V25" i="12"/>
  <c r="V19" i="12" s="1"/>
  <c r="G28" i="12"/>
  <c r="I28" i="12"/>
  <c r="K28" i="12"/>
  <c r="M28" i="12"/>
  <c r="O28" i="12"/>
  <c r="Q28" i="12"/>
  <c r="V28" i="12"/>
  <c r="G31" i="12"/>
  <c r="M31" i="12" s="1"/>
  <c r="I31" i="12"/>
  <c r="K31" i="12"/>
  <c r="O31" i="12"/>
  <c r="Q31" i="12"/>
  <c r="V31" i="12"/>
  <c r="G34" i="12"/>
  <c r="O34" i="12"/>
  <c r="G35" i="12"/>
  <c r="M35" i="12" s="1"/>
  <c r="M34" i="12" s="1"/>
  <c r="I35" i="12"/>
  <c r="I34" i="12" s="1"/>
  <c r="K35" i="12"/>
  <c r="K34" i="12" s="1"/>
  <c r="O35" i="12"/>
  <c r="Q35" i="12"/>
  <c r="Q34" i="12" s="1"/>
  <c r="V35" i="12"/>
  <c r="V34" i="12" s="1"/>
  <c r="G39" i="12"/>
  <c r="I39" i="12"/>
  <c r="K39" i="12"/>
  <c r="M39" i="12"/>
  <c r="O39" i="12"/>
  <c r="Q39" i="12"/>
  <c r="V39" i="12"/>
  <c r="G42" i="12"/>
  <c r="G41" i="12" s="1"/>
  <c r="I42" i="12"/>
  <c r="I41" i="12" s="1"/>
  <c r="K42" i="12"/>
  <c r="O42" i="12"/>
  <c r="O41" i="12" s="1"/>
  <c r="Q42" i="12"/>
  <c r="Q41" i="12" s="1"/>
  <c r="V42" i="12"/>
  <c r="G47" i="12"/>
  <c r="M47" i="12" s="1"/>
  <c r="I47" i="12"/>
  <c r="K47" i="12"/>
  <c r="K41" i="12" s="1"/>
  <c r="O47" i="12"/>
  <c r="Q47" i="12"/>
  <c r="V47" i="12"/>
  <c r="V41" i="12" s="1"/>
  <c r="K51" i="12"/>
  <c r="V51" i="12"/>
  <c r="G52" i="12"/>
  <c r="G51" i="12" s="1"/>
  <c r="I52" i="12"/>
  <c r="K52" i="12"/>
  <c r="M52" i="12"/>
  <c r="O52" i="12"/>
  <c r="O51" i="12" s="1"/>
  <c r="Q52" i="12"/>
  <c r="V52" i="12"/>
  <c r="G57" i="12"/>
  <c r="M57" i="12" s="1"/>
  <c r="I57" i="12"/>
  <c r="I51" i="12" s="1"/>
  <c r="K57" i="12"/>
  <c r="O57" i="12"/>
  <c r="Q57" i="12"/>
  <c r="Q51" i="12" s="1"/>
  <c r="V57" i="12"/>
  <c r="G60" i="12"/>
  <c r="I60" i="12"/>
  <c r="O60" i="12"/>
  <c r="Q60" i="12"/>
  <c r="G61" i="12"/>
  <c r="I61" i="12"/>
  <c r="K61" i="12"/>
  <c r="K60" i="12" s="1"/>
  <c r="M61" i="12"/>
  <c r="M60" i="12" s="1"/>
  <c r="O61" i="12"/>
  <c r="Q61" i="12"/>
  <c r="V61" i="12"/>
  <c r="V60" i="12" s="1"/>
  <c r="G63" i="12"/>
  <c r="G62" i="12" s="1"/>
  <c r="I63" i="12"/>
  <c r="I62" i="12" s="1"/>
  <c r="K63" i="12"/>
  <c r="O63" i="12"/>
  <c r="O62" i="12" s="1"/>
  <c r="Q63" i="12"/>
  <c r="Q62" i="12" s="1"/>
  <c r="V63" i="12"/>
  <c r="G72" i="12"/>
  <c r="M72" i="12" s="1"/>
  <c r="I72" i="12"/>
  <c r="K72" i="12"/>
  <c r="K62" i="12" s="1"/>
  <c r="O72" i="12"/>
  <c r="Q72" i="12"/>
  <c r="V72" i="12"/>
  <c r="V62" i="12" s="1"/>
  <c r="G75" i="12"/>
  <c r="I75" i="12"/>
  <c r="K75" i="12"/>
  <c r="M75" i="12"/>
  <c r="O75" i="12"/>
  <c r="Q75" i="12"/>
  <c r="V75" i="12"/>
  <c r="G78" i="12"/>
  <c r="I78" i="12"/>
  <c r="K78" i="12"/>
  <c r="M78" i="12"/>
  <c r="O78" i="12"/>
  <c r="Q78" i="12"/>
  <c r="V78" i="12"/>
  <c r="G82" i="12"/>
  <c r="M82" i="12" s="1"/>
  <c r="I82" i="12"/>
  <c r="K82" i="12"/>
  <c r="O82" i="12"/>
  <c r="Q82" i="12"/>
  <c r="V82" i="12"/>
  <c r="G85" i="12"/>
  <c r="M85" i="12" s="1"/>
  <c r="I85" i="12"/>
  <c r="K85" i="12"/>
  <c r="O85" i="12"/>
  <c r="Q85" i="12"/>
  <c r="V85" i="12"/>
  <c r="G87" i="12"/>
  <c r="I87" i="12"/>
  <c r="K87" i="12"/>
  <c r="M87" i="12"/>
  <c r="O87" i="12"/>
  <c r="Q87" i="12"/>
  <c r="V87" i="12"/>
  <c r="G91" i="12"/>
  <c r="I91" i="12"/>
  <c r="K91" i="12"/>
  <c r="M91" i="12"/>
  <c r="O91" i="12"/>
  <c r="Q91" i="12"/>
  <c r="V91" i="12"/>
  <c r="G93" i="12"/>
  <c r="M93" i="12" s="1"/>
  <c r="I93" i="12"/>
  <c r="I92" i="12" s="1"/>
  <c r="K93" i="12"/>
  <c r="K92" i="12" s="1"/>
  <c r="O93" i="12"/>
  <c r="Q93" i="12"/>
  <c r="Q92" i="12" s="1"/>
  <c r="V93" i="12"/>
  <c r="V92" i="12" s="1"/>
  <c r="G95" i="12"/>
  <c r="I95" i="12"/>
  <c r="K95" i="12"/>
  <c r="M95" i="12"/>
  <c r="O95" i="12"/>
  <c r="Q95" i="12"/>
  <c r="V95" i="12"/>
  <c r="G96" i="12"/>
  <c r="I96" i="12"/>
  <c r="K96" i="12"/>
  <c r="M96" i="12"/>
  <c r="O96" i="12"/>
  <c r="Q96" i="12"/>
  <c r="V96" i="12"/>
  <c r="G98" i="12"/>
  <c r="M98" i="12" s="1"/>
  <c r="I98" i="12"/>
  <c r="K98" i="12"/>
  <c r="O98" i="12"/>
  <c r="O92" i="12" s="1"/>
  <c r="Q98" i="12"/>
  <c r="V98" i="12"/>
  <c r="G99" i="12"/>
  <c r="I99" i="12"/>
  <c r="O99" i="12"/>
  <c r="Q99" i="12"/>
  <c r="G100" i="12"/>
  <c r="I100" i="12"/>
  <c r="K100" i="12"/>
  <c r="K99" i="12" s="1"/>
  <c r="M100" i="12"/>
  <c r="M99" i="12" s="1"/>
  <c r="O100" i="12"/>
  <c r="Q100" i="12"/>
  <c r="V100" i="12"/>
  <c r="V99" i="12" s="1"/>
  <c r="K102" i="12"/>
  <c r="V102" i="12"/>
  <c r="G103" i="12"/>
  <c r="G102" i="12" s="1"/>
  <c r="I103" i="12"/>
  <c r="I102" i="12" s="1"/>
  <c r="K103" i="12"/>
  <c r="O103" i="12"/>
  <c r="O102" i="12" s="1"/>
  <c r="Q103" i="12"/>
  <c r="Q102" i="12" s="1"/>
  <c r="V103" i="12"/>
  <c r="G105" i="12"/>
  <c r="I105" i="12"/>
  <c r="K105" i="12"/>
  <c r="K104" i="12" s="1"/>
  <c r="M105" i="12"/>
  <c r="M104" i="12" s="1"/>
  <c r="O105" i="12"/>
  <c r="Q105" i="12"/>
  <c r="V105" i="12"/>
  <c r="V104" i="12" s="1"/>
  <c r="G107" i="12"/>
  <c r="G104" i="12" s="1"/>
  <c r="I107" i="12"/>
  <c r="K107" i="12"/>
  <c r="M107" i="12"/>
  <c r="O107" i="12"/>
  <c r="O104" i="12" s="1"/>
  <c r="Q107" i="12"/>
  <c r="V107" i="12"/>
  <c r="G111" i="12"/>
  <c r="M111" i="12" s="1"/>
  <c r="I111" i="12"/>
  <c r="K111" i="12"/>
  <c r="O111" i="12"/>
  <c r="Q111" i="12"/>
  <c r="V111" i="12"/>
  <c r="G114" i="12"/>
  <c r="M114" i="12" s="1"/>
  <c r="I114" i="12"/>
  <c r="I104" i="12" s="1"/>
  <c r="K114" i="12"/>
  <c r="O114" i="12"/>
  <c r="Q114" i="12"/>
  <c r="Q104" i="12" s="1"/>
  <c r="V114" i="12"/>
  <c r="G119" i="12"/>
  <c r="I119" i="12"/>
  <c r="K119" i="12"/>
  <c r="M119" i="12"/>
  <c r="O119" i="12"/>
  <c r="Q119" i="12"/>
  <c r="V119" i="12"/>
  <c r="G124" i="12"/>
  <c r="I124" i="12"/>
  <c r="K124" i="12"/>
  <c r="M124" i="12"/>
  <c r="O124" i="12"/>
  <c r="Q124" i="12"/>
  <c r="V124" i="12"/>
  <c r="G126" i="12"/>
  <c r="M126" i="12" s="1"/>
  <c r="I126" i="12"/>
  <c r="K126" i="12"/>
  <c r="O126" i="12"/>
  <c r="Q126" i="12"/>
  <c r="V126" i="12"/>
  <c r="G129" i="12"/>
  <c r="M129" i="12" s="1"/>
  <c r="I129" i="12"/>
  <c r="K129" i="12"/>
  <c r="O129" i="12"/>
  <c r="Q129" i="12"/>
  <c r="V129" i="12"/>
  <c r="G131" i="12"/>
  <c r="I131" i="12"/>
  <c r="K131" i="12"/>
  <c r="M131" i="12"/>
  <c r="O131" i="12"/>
  <c r="Q131" i="12"/>
  <c r="V131" i="12"/>
  <c r="G133" i="12"/>
  <c r="I133" i="12"/>
  <c r="K133" i="12"/>
  <c r="M133" i="12"/>
  <c r="O133" i="12"/>
  <c r="Q133" i="12"/>
  <c r="V133" i="12"/>
  <c r="G135" i="12"/>
  <c r="O135" i="12"/>
  <c r="G136" i="12"/>
  <c r="M136" i="12" s="1"/>
  <c r="M135" i="12" s="1"/>
  <c r="I136" i="12"/>
  <c r="I135" i="12" s="1"/>
  <c r="K136" i="12"/>
  <c r="K135" i="12" s="1"/>
  <c r="O136" i="12"/>
  <c r="Q136" i="12"/>
  <c r="Q135" i="12" s="1"/>
  <c r="V136" i="12"/>
  <c r="V135" i="12" s="1"/>
  <c r="I139" i="12"/>
  <c r="K139" i="12"/>
  <c r="Q139" i="12"/>
  <c r="V139" i="12"/>
  <c r="G140" i="12"/>
  <c r="G139" i="12" s="1"/>
  <c r="I140" i="12"/>
  <c r="K140" i="12"/>
  <c r="M140" i="12"/>
  <c r="M139" i="12" s="1"/>
  <c r="O140" i="12"/>
  <c r="O139" i="12" s="1"/>
  <c r="Q140" i="12"/>
  <c r="V140" i="12"/>
  <c r="G144" i="12"/>
  <c r="M144" i="12" s="1"/>
  <c r="I144" i="12"/>
  <c r="I143" i="12" s="1"/>
  <c r="K144" i="12"/>
  <c r="K143" i="12" s="1"/>
  <c r="O144" i="12"/>
  <c r="Q144" i="12"/>
  <c r="Q143" i="12" s="1"/>
  <c r="V144" i="12"/>
  <c r="V143" i="12" s="1"/>
  <c r="G146" i="12"/>
  <c r="I146" i="12"/>
  <c r="K146" i="12"/>
  <c r="M146" i="12"/>
  <c r="O146" i="12"/>
  <c r="Q146" i="12"/>
  <c r="V146" i="12"/>
  <c r="G148" i="12"/>
  <c r="I148" i="12"/>
  <c r="K148" i="12"/>
  <c r="M148" i="12"/>
  <c r="O148" i="12"/>
  <c r="Q148" i="12"/>
  <c r="V148" i="12"/>
  <c r="G151" i="12"/>
  <c r="M151" i="12" s="1"/>
  <c r="I151" i="12"/>
  <c r="K151" i="12"/>
  <c r="O151" i="12"/>
  <c r="O143" i="12" s="1"/>
  <c r="Q151" i="12"/>
  <c r="V151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I155" i="12"/>
  <c r="K155" i="12"/>
  <c r="M155" i="12"/>
  <c r="O155" i="12"/>
  <c r="Q155" i="12"/>
  <c r="V155" i="12"/>
  <c r="G157" i="12"/>
  <c r="O157" i="12"/>
  <c r="G158" i="12"/>
  <c r="M158" i="12" s="1"/>
  <c r="M157" i="12" s="1"/>
  <c r="I158" i="12"/>
  <c r="I157" i="12" s="1"/>
  <c r="K158" i="12"/>
  <c r="K157" i="12" s="1"/>
  <c r="O158" i="12"/>
  <c r="Q158" i="12"/>
  <c r="Q157" i="12" s="1"/>
  <c r="V158" i="12"/>
  <c r="V157" i="12" s="1"/>
  <c r="G161" i="12"/>
  <c r="I161" i="12"/>
  <c r="K161" i="12"/>
  <c r="M161" i="12"/>
  <c r="O161" i="12"/>
  <c r="Q161" i="12"/>
  <c r="V161" i="12"/>
  <c r="G164" i="12"/>
  <c r="I164" i="12"/>
  <c r="K164" i="12"/>
  <c r="M164" i="12"/>
  <c r="O164" i="12"/>
  <c r="Q164" i="12"/>
  <c r="V164" i="12"/>
  <c r="G167" i="12"/>
  <c r="M167" i="12" s="1"/>
  <c r="I167" i="12"/>
  <c r="I166" i="12" s="1"/>
  <c r="K167" i="12"/>
  <c r="K166" i="12" s="1"/>
  <c r="O167" i="12"/>
  <c r="Q167" i="12"/>
  <c r="Q166" i="12" s="1"/>
  <c r="V167" i="12"/>
  <c r="V166" i="12" s="1"/>
  <c r="G168" i="12"/>
  <c r="I168" i="12"/>
  <c r="K168" i="12"/>
  <c r="M168" i="12"/>
  <c r="O168" i="12"/>
  <c r="Q168" i="12"/>
  <c r="V168" i="12"/>
  <c r="G170" i="12"/>
  <c r="I170" i="12"/>
  <c r="K170" i="12"/>
  <c r="M170" i="12"/>
  <c r="O170" i="12"/>
  <c r="Q170" i="12"/>
  <c r="V170" i="12"/>
  <c r="G171" i="12"/>
  <c r="M171" i="12" s="1"/>
  <c r="I171" i="12"/>
  <c r="K171" i="12"/>
  <c r="O171" i="12"/>
  <c r="O166" i="12" s="1"/>
  <c r="Q171" i="12"/>
  <c r="V171" i="12"/>
  <c r="I173" i="12"/>
  <c r="Q173" i="12"/>
  <c r="G174" i="12"/>
  <c r="I174" i="12"/>
  <c r="K174" i="12"/>
  <c r="K173" i="12" s="1"/>
  <c r="M174" i="12"/>
  <c r="O174" i="12"/>
  <c r="Q174" i="12"/>
  <c r="V174" i="12"/>
  <c r="V173" i="12" s="1"/>
  <c r="G176" i="12"/>
  <c r="I176" i="12"/>
  <c r="K176" i="12"/>
  <c r="M176" i="12"/>
  <c r="O176" i="12"/>
  <c r="Q176" i="12"/>
  <c r="V176" i="12"/>
  <c r="G178" i="12"/>
  <c r="G173" i="12" s="1"/>
  <c r="I178" i="12"/>
  <c r="K178" i="12"/>
  <c r="O178" i="12"/>
  <c r="O173" i="12" s="1"/>
  <c r="Q178" i="12"/>
  <c r="V178" i="12"/>
  <c r="G179" i="12"/>
  <c r="I179" i="12"/>
  <c r="O179" i="12"/>
  <c r="Q179" i="12"/>
  <c r="G180" i="12"/>
  <c r="I180" i="12"/>
  <c r="K180" i="12"/>
  <c r="K179" i="12" s="1"/>
  <c r="M180" i="12"/>
  <c r="M179" i="12" s="1"/>
  <c r="O180" i="12"/>
  <c r="Q180" i="12"/>
  <c r="V180" i="12"/>
  <c r="V179" i="12" s="1"/>
  <c r="G182" i="12"/>
  <c r="I182" i="12"/>
  <c r="K182" i="12"/>
  <c r="M182" i="12"/>
  <c r="O182" i="12"/>
  <c r="Q182" i="12"/>
  <c r="V182" i="12"/>
  <c r="G183" i="12"/>
  <c r="O183" i="12"/>
  <c r="G184" i="12"/>
  <c r="M184" i="12" s="1"/>
  <c r="M183" i="12" s="1"/>
  <c r="I184" i="12"/>
  <c r="I183" i="12" s="1"/>
  <c r="K184" i="12"/>
  <c r="K183" i="12" s="1"/>
  <c r="O184" i="12"/>
  <c r="Q184" i="12"/>
  <c r="Q183" i="12" s="1"/>
  <c r="V184" i="12"/>
  <c r="V183" i="12" s="1"/>
  <c r="I186" i="12"/>
  <c r="K186" i="12"/>
  <c r="Q186" i="12"/>
  <c r="V186" i="12"/>
  <c r="G187" i="12"/>
  <c r="G186" i="12" s="1"/>
  <c r="I187" i="12"/>
  <c r="K187" i="12"/>
  <c r="M187" i="12"/>
  <c r="M186" i="12" s="1"/>
  <c r="O187" i="12"/>
  <c r="O186" i="12" s="1"/>
  <c r="Q187" i="12"/>
  <c r="V187" i="12"/>
  <c r="G191" i="12"/>
  <c r="O191" i="12"/>
  <c r="G192" i="12"/>
  <c r="M192" i="12" s="1"/>
  <c r="M191" i="12" s="1"/>
  <c r="I192" i="12"/>
  <c r="I191" i="12" s="1"/>
  <c r="K192" i="12"/>
  <c r="K191" i="12" s="1"/>
  <c r="O192" i="12"/>
  <c r="Q192" i="12"/>
  <c r="Q191" i="12" s="1"/>
  <c r="V192" i="12"/>
  <c r="V191" i="12" s="1"/>
  <c r="G194" i="12"/>
  <c r="I194" i="12"/>
  <c r="K194" i="12"/>
  <c r="M194" i="12"/>
  <c r="O194" i="12"/>
  <c r="Q194" i="12"/>
  <c r="V194" i="12"/>
  <c r="K195" i="12"/>
  <c r="V195" i="12"/>
  <c r="G196" i="12"/>
  <c r="G195" i="12" s="1"/>
  <c r="I196" i="12"/>
  <c r="I195" i="12" s="1"/>
  <c r="K196" i="12"/>
  <c r="O196" i="12"/>
  <c r="O195" i="12" s="1"/>
  <c r="Q196" i="12"/>
  <c r="Q195" i="12" s="1"/>
  <c r="V196" i="12"/>
  <c r="G197" i="12"/>
  <c r="M197" i="12" s="1"/>
  <c r="I197" i="12"/>
  <c r="K197" i="12"/>
  <c r="O197" i="12"/>
  <c r="Q197" i="12"/>
  <c r="V197" i="12"/>
  <c r="G199" i="12"/>
  <c r="G198" i="12" s="1"/>
  <c r="I199" i="12"/>
  <c r="K199" i="12"/>
  <c r="M199" i="12"/>
  <c r="O199" i="12"/>
  <c r="O198" i="12" s="1"/>
  <c r="Q199" i="12"/>
  <c r="V199" i="12"/>
  <c r="G202" i="12"/>
  <c r="M202" i="12" s="1"/>
  <c r="I202" i="12"/>
  <c r="K202" i="12"/>
  <c r="O202" i="12"/>
  <c r="Q202" i="12"/>
  <c r="V202" i="12"/>
  <c r="G205" i="12"/>
  <c r="M205" i="12" s="1"/>
  <c r="I205" i="12"/>
  <c r="I198" i="12" s="1"/>
  <c r="K205" i="12"/>
  <c r="O205" i="12"/>
  <c r="Q205" i="12"/>
  <c r="Q198" i="12" s="1"/>
  <c r="V205" i="12"/>
  <c r="G207" i="12"/>
  <c r="I207" i="12"/>
  <c r="K207" i="12"/>
  <c r="K198" i="12" s="1"/>
  <c r="M207" i="12"/>
  <c r="O207" i="12"/>
  <c r="Q207" i="12"/>
  <c r="V207" i="12"/>
  <c r="V198" i="12" s="1"/>
  <c r="G209" i="12"/>
  <c r="I209" i="12"/>
  <c r="K209" i="12"/>
  <c r="M209" i="12"/>
  <c r="O209" i="12"/>
  <c r="Q209" i="12"/>
  <c r="V209" i="12"/>
  <c r="G211" i="12"/>
  <c r="O211" i="12"/>
  <c r="G212" i="12"/>
  <c r="M212" i="12" s="1"/>
  <c r="M211" i="12" s="1"/>
  <c r="I212" i="12"/>
  <c r="I211" i="12" s="1"/>
  <c r="K212" i="12"/>
  <c r="K211" i="12" s="1"/>
  <c r="O212" i="12"/>
  <c r="Q212" i="12"/>
  <c r="Q211" i="12" s="1"/>
  <c r="V212" i="12"/>
  <c r="V211" i="12" s="1"/>
  <c r="G214" i="12"/>
  <c r="I214" i="12"/>
  <c r="K214" i="12"/>
  <c r="M214" i="12"/>
  <c r="O214" i="12"/>
  <c r="Q214" i="12"/>
  <c r="V214" i="12"/>
  <c r="G218" i="12"/>
  <c r="I218" i="12"/>
  <c r="K218" i="12"/>
  <c r="M218" i="12"/>
  <c r="O218" i="12"/>
  <c r="Q218" i="12"/>
  <c r="V218" i="12"/>
  <c r="G219" i="12"/>
  <c r="O219" i="12"/>
  <c r="G220" i="12"/>
  <c r="M220" i="12" s="1"/>
  <c r="M219" i="12" s="1"/>
  <c r="I220" i="12"/>
  <c r="I219" i="12" s="1"/>
  <c r="K220" i="12"/>
  <c r="K219" i="12" s="1"/>
  <c r="O220" i="12"/>
  <c r="Q220" i="12"/>
  <c r="Q219" i="12" s="1"/>
  <c r="V220" i="12"/>
  <c r="V219" i="12" s="1"/>
  <c r="G223" i="12"/>
  <c r="G222" i="12" s="1"/>
  <c r="I223" i="12"/>
  <c r="K223" i="12"/>
  <c r="M223" i="12"/>
  <c r="O223" i="12"/>
  <c r="O222" i="12" s="1"/>
  <c r="Q223" i="12"/>
  <c r="V223" i="12"/>
  <c r="G225" i="12"/>
  <c r="M225" i="12" s="1"/>
  <c r="I225" i="12"/>
  <c r="I222" i="12" s="1"/>
  <c r="K225" i="12"/>
  <c r="O225" i="12"/>
  <c r="Q225" i="12"/>
  <c r="Q222" i="12" s="1"/>
  <c r="V225" i="12"/>
  <c r="G226" i="12"/>
  <c r="M226" i="12" s="1"/>
  <c r="I226" i="12"/>
  <c r="K226" i="12"/>
  <c r="O226" i="12"/>
  <c r="Q226" i="12"/>
  <c r="V226" i="12"/>
  <c r="G228" i="12"/>
  <c r="I228" i="12"/>
  <c r="K228" i="12"/>
  <c r="K222" i="12" s="1"/>
  <c r="M228" i="12"/>
  <c r="O228" i="12"/>
  <c r="Q228" i="12"/>
  <c r="V228" i="12"/>
  <c r="V222" i="12" s="1"/>
  <c r="G229" i="12"/>
  <c r="I229" i="12"/>
  <c r="K229" i="12"/>
  <c r="M229" i="12"/>
  <c r="O229" i="12"/>
  <c r="Q229" i="12"/>
  <c r="V229" i="12"/>
  <c r="G231" i="12"/>
  <c r="M231" i="12" s="1"/>
  <c r="I231" i="12"/>
  <c r="K231" i="12"/>
  <c r="O231" i="12"/>
  <c r="Q231" i="12"/>
  <c r="V231" i="12"/>
  <c r="G234" i="12"/>
  <c r="M234" i="12" s="1"/>
  <c r="I234" i="12"/>
  <c r="K234" i="12"/>
  <c r="K233" i="12" s="1"/>
  <c r="O234" i="12"/>
  <c r="Q234" i="12"/>
  <c r="V234" i="12"/>
  <c r="V233" i="12" s="1"/>
  <c r="G235" i="12"/>
  <c r="I235" i="12"/>
  <c r="K235" i="12"/>
  <c r="M235" i="12"/>
  <c r="O235" i="12"/>
  <c r="Q235" i="12"/>
  <c r="V235" i="12"/>
  <c r="G236" i="12"/>
  <c r="G233" i="12" s="1"/>
  <c r="I236" i="12"/>
  <c r="K236" i="12"/>
  <c r="O236" i="12"/>
  <c r="O233" i="12" s="1"/>
  <c r="Q236" i="12"/>
  <c r="V236" i="12"/>
  <c r="G237" i="12"/>
  <c r="M237" i="12" s="1"/>
  <c r="I237" i="12"/>
  <c r="I233" i="12" s="1"/>
  <c r="K237" i="12"/>
  <c r="O237" i="12"/>
  <c r="Q237" i="12"/>
  <c r="Q233" i="12" s="1"/>
  <c r="V237" i="12"/>
  <c r="G238" i="12"/>
  <c r="M238" i="12" s="1"/>
  <c r="I238" i="12"/>
  <c r="K238" i="12"/>
  <c r="O238" i="12"/>
  <c r="Q238" i="12"/>
  <c r="V238" i="12"/>
  <c r="G239" i="12"/>
  <c r="I239" i="12"/>
  <c r="K239" i="12"/>
  <c r="M239" i="12"/>
  <c r="O239" i="12"/>
  <c r="Q239" i="12"/>
  <c r="V239" i="12"/>
  <c r="G240" i="12"/>
  <c r="M240" i="12" s="1"/>
  <c r="I240" i="12"/>
  <c r="K240" i="12"/>
  <c r="O240" i="12"/>
  <c r="Q240" i="12"/>
  <c r="V240" i="12"/>
  <c r="G241" i="12"/>
  <c r="M241" i="12" s="1"/>
  <c r="I241" i="12"/>
  <c r="K241" i="12"/>
  <c r="O241" i="12"/>
  <c r="Q241" i="12"/>
  <c r="V241" i="12"/>
  <c r="G242" i="12"/>
  <c r="I242" i="12"/>
  <c r="K242" i="12"/>
  <c r="M242" i="12"/>
  <c r="O242" i="12"/>
  <c r="Q242" i="12"/>
  <c r="V242" i="12"/>
  <c r="G243" i="12"/>
  <c r="I243" i="12"/>
  <c r="K243" i="12"/>
  <c r="M243" i="12"/>
  <c r="O243" i="12"/>
  <c r="Q243" i="12"/>
  <c r="V243" i="12"/>
  <c r="G244" i="12"/>
  <c r="M244" i="12" s="1"/>
  <c r="I244" i="12"/>
  <c r="K244" i="12"/>
  <c r="O244" i="12"/>
  <c r="Q244" i="12"/>
  <c r="V244" i="12"/>
  <c r="G245" i="12"/>
  <c r="M245" i="12" s="1"/>
  <c r="I245" i="12"/>
  <c r="K245" i="12"/>
  <c r="O245" i="12"/>
  <c r="Q245" i="12"/>
  <c r="V245" i="12"/>
  <c r="G246" i="12"/>
  <c r="I246" i="12"/>
  <c r="K246" i="12"/>
  <c r="M246" i="12"/>
  <c r="O246" i="12"/>
  <c r="Q246" i="12"/>
  <c r="V246" i="12"/>
  <c r="G247" i="12"/>
  <c r="I247" i="12"/>
  <c r="K247" i="12"/>
  <c r="M247" i="12"/>
  <c r="O247" i="12"/>
  <c r="Q247" i="12"/>
  <c r="V247" i="12"/>
  <c r="G248" i="12"/>
  <c r="M248" i="12" s="1"/>
  <c r="I248" i="12"/>
  <c r="K248" i="12"/>
  <c r="O248" i="12"/>
  <c r="Q248" i="12"/>
  <c r="V248" i="12"/>
  <c r="G249" i="12"/>
  <c r="M249" i="12" s="1"/>
  <c r="I249" i="12"/>
  <c r="K249" i="12"/>
  <c r="O249" i="12"/>
  <c r="Q249" i="12"/>
  <c r="V249" i="12"/>
  <c r="G250" i="12"/>
  <c r="I250" i="12"/>
  <c r="K250" i="12"/>
  <c r="M250" i="12"/>
  <c r="O250" i="12"/>
  <c r="Q250" i="12"/>
  <c r="V250" i="12"/>
  <c r="G251" i="12"/>
  <c r="I251" i="12"/>
  <c r="K251" i="12"/>
  <c r="M251" i="12"/>
  <c r="O251" i="12"/>
  <c r="Q251" i="12"/>
  <c r="V251" i="12"/>
  <c r="G252" i="12"/>
  <c r="M252" i="12" s="1"/>
  <c r="I252" i="12"/>
  <c r="K252" i="12"/>
  <c r="O252" i="12"/>
  <c r="Q252" i="12"/>
  <c r="V252" i="12"/>
  <c r="G253" i="12"/>
  <c r="I253" i="12"/>
  <c r="K253" i="12"/>
  <c r="M253" i="12"/>
  <c r="O253" i="12"/>
  <c r="Q253" i="12"/>
  <c r="V253" i="12"/>
  <c r="G254" i="12"/>
  <c r="M254" i="12" s="1"/>
  <c r="I254" i="12"/>
  <c r="K254" i="12"/>
  <c r="O254" i="12"/>
  <c r="Q254" i="12"/>
  <c r="V254" i="12"/>
  <c r="G255" i="12"/>
  <c r="I255" i="12"/>
  <c r="K255" i="12"/>
  <c r="M255" i="12"/>
  <c r="O255" i="12"/>
  <c r="Q255" i="12"/>
  <c r="V255" i="12"/>
  <c r="G256" i="12"/>
  <c r="M256" i="12" s="1"/>
  <c r="I256" i="12"/>
  <c r="K256" i="12"/>
  <c r="O256" i="12"/>
  <c r="Q256" i="12"/>
  <c r="V256" i="12"/>
  <c r="G257" i="12"/>
  <c r="I257" i="12"/>
  <c r="K257" i="12"/>
  <c r="M257" i="12"/>
  <c r="O257" i="12"/>
  <c r="Q257" i="12"/>
  <c r="V257" i="12"/>
  <c r="G258" i="12"/>
  <c r="M258" i="12" s="1"/>
  <c r="I258" i="12"/>
  <c r="K258" i="12"/>
  <c r="O258" i="12"/>
  <c r="Q258" i="12"/>
  <c r="V258" i="12"/>
  <c r="G259" i="12"/>
  <c r="I259" i="12"/>
  <c r="K259" i="12"/>
  <c r="M259" i="12"/>
  <c r="O259" i="12"/>
  <c r="Q259" i="12"/>
  <c r="V259" i="12"/>
  <c r="G260" i="12"/>
  <c r="M260" i="12" s="1"/>
  <c r="I260" i="12"/>
  <c r="K260" i="12"/>
  <c r="O260" i="12"/>
  <c r="Q260" i="12"/>
  <c r="V260" i="12"/>
  <c r="G261" i="12"/>
  <c r="I261" i="12"/>
  <c r="K261" i="12"/>
  <c r="M261" i="12"/>
  <c r="O261" i="12"/>
  <c r="Q261" i="12"/>
  <c r="V261" i="12"/>
  <c r="G262" i="12"/>
  <c r="M262" i="12" s="1"/>
  <c r="I262" i="12"/>
  <c r="K262" i="12"/>
  <c r="O262" i="12"/>
  <c r="Q262" i="12"/>
  <c r="V262" i="12"/>
  <c r="G263" i="12"/>
  <c r="I263" i="12"/>
  <c r="K263" i="12"/>
  <c r="M263" i="12"/>
  <c r="O263" i="12"/>
  <c r="Q263" i="12"/>
  <c r="V263" i="12"/>
  <c r="G264" i="12"/>
  <c r="M264" i="12" s="1"/>
  <c r="I264" i="12"/>
  <c r="K264" i="12"/>
  <c r="O264" i="12"/>
  <c r="Q264" i="12"/>
  <c r="V264" i="12"/>
  <c r="G265" i="12"/>
  <c r="I265" i="12"/>
  <c r="K265" i="12"/>
  <c r="M265" i="12"/>
  <c r="O265" i="12"/>
  <c r="Q265" i="12"/>
  <c r="V265" i="12"/>
  <c r="G266" i="12"/>
  <c r="M266" i="12" s="1"/>
  <c r="I266" i="12"/>
  <c r="K266" i="12"/>
  <c r="O266" i="12"/>
  <c r="Q266" i="12"/>
  <c r="V266" i="12"/>
  <c r="G267" i="12"/>
  <c r="I267" i="12"/>
  <c r="K267" i="12"/>
  <c r="M267" i="12"/>
  <c r="O267" i="12"/>
  <c r="Q267" i="12"/>
  <c r="V267" i="12"/>
  <c r="G268" i="12"/>
  <c r="M268" i="12" s="1"/>
  <c r="I268" i="12"/>
  <c r="K268" i="12"/>
  <c r="O268" i="12"/>
  <c r="Q268" i="12"/>
  <c r="V268" i="12"/>
  <c r="G269" i="12"/>
  <c r="I269" i="12"/>
  <c r="K269" i="12"/>
  <c r="M269" i="12"/>
  <c r="O269" i="12"/>
  <c r="Q269" i="12"/>
  <c r="V269" i="12"/>
  <c r="G270" i="12"/>
  <c r="M270" i="12" s="1"/>
  <c r="I270" i="12"/>
  <c r="K270" i="12"/>
  <c r="O270" i="12"/>
  <c r="Q270" i="12"/>
  <c r="V270" i="12"/>
  <c r="G271" i="12"/>
  <c r="I271" i="12"/>
  <c r="K271" i="12"/>
  <c r="M271" i="12"/>
  <c r="O271" i="12"/>
  <c r="Q271" i="12"/>
  <c r="V271" i="12"/>
  <c r="G272" i="12"/>
  <c r="M272" i="12" s="1"/>
  <c r="I272" i="12"/>
  <c r="K272" i="12"/>
  <c r="O272" i="12"/>
  <c r="Q272" i="12"/>
  <c r="V272" i="12"/>
  <c r="G273" i="12"/>
  <c r="I273" i="12"/>
  <c r="K273" i="12"/>
  <c r="M273" i="12"/>
  <c r="O273" i="12"/>
  <c r="Q273" i="12"/>
  <c r="V273" i="12"/>
  <c r="G274" i="12"/>
  <c r="M274" i="12" s="1"/>
  <c r="I274" i="12"/>
  <c r="K274" i="12"/>
  <c r="O274" i="12"/>
  <c r="Q274" i="12"/>
  <c r="V274" i="12"/>
  <c r="G275" i="12"/>
  <c r="I275" i="12"/>
  <c r="K275" i="12"/>
  <c r="M275" i="12"/>
  <c r="O275" i="12"/>
  <c r="Q275" i="12"/>
  <c r="V275" i="12"/>
  <c r="G276" i="12"/>
  <c r="M276" i="12" s="1"/>
  <c r="I276" i="12"/>
  <c r="K276" i="12"/>
  <c r="O276" i="12"/>
  <c r="Q276" i="12"/>
  <c r="V276" i="12"/>
  <c r="G277" i="12"/>
  <c r="I277" i="12"/>
  <c r="K277" i="12"/>
  <c r="M277" i="12"/>
  <c r="O277" i="12"/>
  <c r="Q277" i="12"/>
  <c r="V277" i="12"/>
  <c r="G279" i="12"/>
  <c r="I279" i="12"/>
  <c r="I278" i="12" s="1"/>
  <c r="K279" i="12"/>
  <c r="M279" i="12"/>
  <c r="O279" i="12"/>
  <c r="Q279" i="12"/>
  <c r="Q278" i="12" s="1"/>
  <c r="V279" i="12"/>
  <c r="G280" i="12"/>
  <c r="G278" i="12" s="1"/>
  <c r="I280" i="12"/>
  <c r="K280" i="12"/>
  <c r="O280" i="12"/>
  <c r="O278" i="12" s="1"/>
  <c r="Q280" i="12"/>
  <c r="V280" i="12"/>
  <c r="G281" i="12"/>
  <c r="I281" i="12"/>
  <c r="K281" i="12"/>
  <c r="M281" i="12"/>
  <c r="O281" i="12"/>
  <c r="Q281" i="12"/>
  <c r="V281" i="12"/>
  <c r="G282" i="12"/>
  <c r="M282" i="12" s="1"/>
  <c r="I282" i="12"/>
  <c r="K282" i="12"/>
  <c r="K278" i="12" s="1"/>
  <c r="O282" i="12"/>
  <c r="Q282" i="12"/>
  <c r="V282" i="12"/>
  <c r="V278" i="12" s="1"/>
  <c r="G283" i="12"/>
  <c r="I283" i="12"/>
  <c r="K283" i="12"/>
  <c r="M283" i="12"/>
  <c r="O283" i="12"/>
  <c r="Q283" i="12"/>
  <c r="V283" i="12"/>
  <c r="G284" i="12"/>
  <c r="M284" i="12" s="1"/>
  <c r="I284" i="12"/>
  <c r="K284" i="12"/>
  <c r="O284" i="12"/>
  <c r="Q284" i="12"/>
  <c r="V284" i="12"/>
  <c r="G285" i="12"/>
  <c r="I285" i="12"/>
  <c r="K285" i="12"/>
  <c r="M285" i="12"/>
  <c r="O285" i="12"/>
  <c r="Q285" i="12"/>
  <c r="V285" i="12"/>
  <c r="G286" i="12"/>
  <c r="M286" i="12" s="1"/>
  <c r="I286" i="12"/>
  <c r="K286" i="12"/>
  <c r="O286" i="12"/>
  <c r="Q286" i="12"/>
  <c r="V286" i="12"/>
  <c r="G287" i="12"/>
  <c r="I287" i="12"/>
  <c r="K287" i="12"/>
  <c r="M287" i="12"/>
  <c r="O287" i="12"/>
  <c r="Q287" i="12"/>
  <c r="V287" i="12"/>
  <c r="G288" i="12"/>
  <c r="M288" i="12" s="1"/>
  <c r="I288" i="12"/>
  <c r="K288" i="12"/>
  <c r="O288" i="12"/>
  <c r="Q288" i="12"/>
  <c r="V288" i="12"/>
  <c r="G289" i="12"/>
  <c r="I289" i="12"/>
  <c r="K289" i="12"/>
  <c r="M289" i="12"/>
  <c r="O289" i="12"/>
  <c r="Q289" i="12"/>
  <c r="V289" i="12"/>
  <c r="G290" i="12"/>
  <c r="M290" i="12" s="1"/>
  <c r="I290" i="12"/>
  <c r="K290" i="12"/>
  <c r="O290" i="12"/>
  <c r="Q290" i="12"/>
  <c r="V290" i="12"/>
  <c r="G291" i="12"/>
  <c r="I291" i="12"/>
  <c r="K291" i="12"/>
  <c r="M291" i="12"/>
  <c r="O291" i="12"/>
  <c r="Q291" i="12"/>
  <c r="V291" i="12"/>
  <c r="G292" i="12"/>
  <c r="M292" i="12" s="1"/>
  <c r="I292" i="12"/>
  <c r="K292" i="12"/>
  <c r="O292" i="12"/>
  <c r="Q292" i="12"/>
  <c r="V292" i="12"/>
  <c r="G293" i="12"/>
  <c r="I293" i="12"/>
  <c r="K293" i="12"/>
  <c r="M293" i="12"/>
  <c r="O293" i="12"/>
  <c r="Q293" i="12"/>
  <c r="V293" i="12"/>
  <c r="G294" i="12"/>
  <c r="M294" i="12" s="1"/>
  <c r="I294" i="12"/>
  <c r="K294" i="12"/>
  <c r="O294" i="12"/>
  <c r="Q294" i="12"/>
  <c r="V294" i="12"/>
  <c r="G295" i="12"/>
  <c r="I295" i="12"/>
  <c r="K295" i="12"/>
  <c r="M295" i="12"/>
  <c r="O295" i="12"/>
  <c r="Q295" i="12"/>
  <c r="V295" i="12"/>
  <c r="G296" i="12"/>
  <c r="M296" i="12" s="1"/>
  <c r="I296" i="12"/>
  <c r="K296" i="12"/>
  <c r="O296" i="12"/>
  <c r="Q296" i="12"/>
  <c r="V296" i="12"/>
  <c r="G297" i="12"/>
  <c r="I297" i="12"/>
  <c r="K297" i="12"/>
  <c r="M297" i="12"/>
  <c r="O297" i="12"/>
  <c r="Q297" i="12"/>
  <c r="V297" i="12"/>
  <c r="G298" i="12"/>
  <c r="M298" i="12" s="1"/>
  <c r="I298" i="12"/>
  <c r="K298" i="12"/>
  <c r="O298" i="12"/>
  <c r="Q298" i="12"/>
  <c r="V298" i="12"/>
  <c r="G299" i="12"/>
  <c r="I299" i="12"/>
  <c r="K299" i="12"/>
  <c r="M299" i="12"/>
  <c r="O299" i="12"/>
  <c r="Q299" i="12"/>
  <c r="V299" i="12"/>
  <c r="G300" i="12"/>
  <c r="M300" i="12" s="1"/>
  <c r="I300" i="12"/>
  <c r="K300" i="12"/>
  <c r="O300" i="12"/>
  <c r="Q300" i="12"/>
  <c r="V300" i="12"/>
  <c r="G301" i="12"/>
  <c r="I301" i="12"/>
  <c r="K301" i="12"/>
  <c r="M301" i="12"/>
  <c r="O301" i="12"/>
  <c r="Q301" i="12"/>
  <c r="V301" i="12"/>
  <c r="G302" i="12"/>
  <c r="M302" i="12" s="1"/>
  <c r="I302" i="12"/>
  <c r="K302" i="12"/>
  <c r="O302" i="12"/>
  <c r="Q302" i="12"/>
  <c r="V302" i="12"/>
  <c r="G303" i="12"/>
  <c r="I303" i="12"/>
  <c r="K303" i="12"/>
  <c r="M303" i="12"/>
  <c r="O303" i="12"/>
  <c r="Q303" i="12"/>
  <c r="V303" i="12"/>
  <c r="G304" i="12"/>
  <c r="M304" i="12" s="1"/>
  <c r="I304" i="12"/>
  <c r="K304" i="12"/>
  <c r="O304" i="12"/>
  <c r="Q304" i="12"/>
  <c r="V304" i="12"/>
  <c r="G305" i="12"/>
  <c r="I305" i="12"/>
  <c r="K305" i="12"/>
  <c r="M305" i="12"/>
  <c r="O305" i="12"/>
  <c r="Q305" i="12"/>
  <c r="V305" i="12"/>
  <c r="G306" i="12"/>
  <c r="M306" i="12" s="1"/>
  <c r="I306" i="12"/>
  <c r="K306" i="12"/>
  <c r="O306" i="12"/>
  <c r="Q306" i="12"/>
  <c r="V306" i="12"/>
  <c r="G307" i="12"/>
  <c r="I307" i="12"/>
  <c r="K307" i="12"/>
  <c r="M307" i="12"/>
  <c r="O307" i="12"/>
  <c r="Q307" i="12"/>
  <c r="V307" i="12"/>
  <c r="G308" i="12"/>
  <c r="M308" i="12" s="1"/>
  <c r="I308" i="12"/>
  <c r="K308" i="12"/>
  <c r="O308" i="12"/>
  <c r="Q308" i="12"/>
  <c r="V308" i="12"/>
  <c r="G309" i="12"/>
  <c r="I309" i="12"/>
  <c r="K309" i="12"/>
  <c r="M309" i="12"/>
  <c r="O309" i="12"/>
  <c r="Q309" i="12"/>
  <c r="V309" i="12"/>
  <c r="G310" i="12"/>
  <c r="M310" i="12" s="1"/>
  <c r="I310" i="12"/>
  <c r="K310" i="12"/>
  <c r="O310" i="12"/>
  <c r="Q310" i="12"/>
  <c r="V310" i="12"/>
  <c r="G311" i="12"/>
  <c r="I311" i="12"/>
  <c r="K311" i="12"/>
  <c r="M311" i="12"/>
  <c r="O311" i="12"/>
  <c r="Q311" i="12"/>
  <c r="V311" i="12"/>
  <c r="G312" i="12"/>
  <c r="M312" i="12" s="1"/>
  <c r="I312" i="12"/>
  <c r="K312" i="12"/>
  <c r="O312" i="12"/>
  <c r="Q312" i="12"/>
  <c r="V312" i="12"/>
  <c r="G313" i="12"/>
  <c r="I313" i="12"/>
  <c r="K313" i="12"/>
  <c r="M313" i="12"/>
  <c r="O313" i="12"/>
  <c r="Q313" i="12"/>
  <c r="V313" i="12"/>
  <c r="G314" i="12"/>
  <c r="M314" i="12" s="1"/>
  <c r="I314" i="12"/>
  <c r="K314" i="12"/>
  <c r="O314" i="12"/>
  <c r="Q314" i="12"/>
  <c r="V314" i="12"/>
  <c r="G315" i="12"/>
  <c r="I315" i="12"/>
  <c r="K315" i="12"/>
  <c r="M315" i="12"/>
  <c r="O315" i="12"/>
  <c r="Q315" i="12"/>
  <c r="V315" i="12"/>
  <c r="G316" i="12"/>
  <c r="M316" i="12" s="1"/>
  <c r="I316" i="12"/>
  <c r="K316" i="12"/>
  <c r="O316" i="12"/>
  <c r="Q316" i="12"/>
  <c r="V316" i="12"/>
  <c r="G317" i="12"/>
  <c r="I317" i="12"/>
  <c r="K317" i="12"/>
  <c r="M317" i="12"/>
  <c r="O317" i="12"/>
  <c r="Q317" i="12"/>
  <c r="V317" i="12"/>
  <c r="G318" i="12"/>
  <c r="M318" i="12" s="1"/>
  <c r="I318" i="12"/>
  <c r="K318" i="12"/>
  <c r="O318" i="12"/>
  <c r="Q318" i="12"/>
  <c r="V318" i="12"/>
  <c r="G319" i="12"/>
  <c r="I319" i="12"/>
  <c r="K319" i="12"/>
  <c r="M319" i="12"/>
  <c r="O319" i="12"/>
  <c r="Q319" i="12"/>
  <c r="V319" i="12"/>
  <c r="G320" i="12"/>
  <c r="M320" i="12" s="1"/>
  <c r="I320" i="12"/>
  <c r="K320" i="12"/>
  <c r="O320" i="12"/>
  <c r="Q320" i="12"/>
  <c r="V320" i="12"/>
  <c r="G321" i="12"/>
  <c r="I321" i="12"/>
  <c r="K321" i="12"/>
  <c r="M321" i="12"/>
  <c r="O321" i="12"/>
  <c r="Q321" i="12"/>
  <c r="V321" i="12"/>
  <c r="G322" i="12"/>
  <c r="M322" i="12" s="1"/>
  <c r="I322" i="12"/>
  <c r="K322" i="12"/>
  <c r="O322" i="12"/>
  <c r="Q322" i="12"/>
  <c r="V322" i="12"/>
  <c r="G323" i="12"/>
  <c r="I323" i="12"/>
  <c r="K323" i="12"/>
  <c r="M323" i="12"/>
  <c r="O323" i="12"/>
  <c r="Q323" i="12"/>
  <c r="V323" i="12"/>
  <c r="G324" i="12"/>
  <c r="M324" i="12" s="1"/>
  <c r="I324" i="12"/>
  <c r="K324" i="12"/>
  <c r="O324" i="12"/>
  <c r="Q324" i="12"/>
  <c r="V324" i="12"/>
  <c r="G325" i="12"/>
  <c r="I325" i="12"/>
  <c r="K325" i="12"/>
  <c r="M325" i="12"/>
  <c r="O325" i="12"/>
  <c r="Q325" i="12"/>
  <c r="V325" i="12"/>
  <c r="G326" i="12"/>
  <c r="M326" i="12" s="1"/>
  <c r="I326" i="12"/>
  <c r="K326" i="12"/>
  <c r="O326" i="12"/>
  <c r="Q326" i="12"/>
  <c r="V326" i="12"/>
  <c r="G327" i="12"/>
  <c r="I327" i="12"/>
  <c r="K327" i="12"/>
  <c r="M327" i="12"/>
  <c r="O327" i="12"/>
  <c r="Q327" i="12"/>
  <c r="V327" i="12"/>
  <c r="G328" i="12"/>
  <c r="M328" i="12" s="1"/>
  <c r="I328" i="12"/>
  <c r="K328" i="12"/>
  <c r="O328" i="12"/>
  <c r="Q328" i="12"/>
  <c r="V328" i="12"/>
  <c r="G329" i="12"/>
  <c r="I329" i="12"/>
  <c r="K329" i="12"/>
  <c r="M329" i="12"/>
  <c r="O329" i="12"/>
  <c r="Q329" i="12"/>
  <c r="V329" i="12"/>
  <c r="G330" i="12"/>
  <c r="M330" i="12" s="1"/>
  <c r="I330" i="12"/>
  <c r="K330" i="12"/>
  <c r="O330" i="12"/>
  <c r="Q330" i="12"/>
  <c r="V330" i="12"/>
  <c r="G331" i="12"/>
  <c r="I331" i="12"/>
  <c r="K331" i="12"/>
  <c r="M331" i="12"/>
  <c r="O331" i="12"/>
  <c r="Q331" i="12"/>
  <c r="V331" i="12"/>
  <c r="G332" i="12"/>
  <c r="M332" i="12" s="1"/>
  <c r="I332" i="12"/>
  <c r="K332" i="12"/>
  <c r="O332" i="12"/>
  <c r="Q332" i="12"/>
  <c r="V332" i="12"/>
  <c r="G333" i="12"/>
  <c r="I333" i="12"/>
  <c r="K333" i="12"/>
  <c r="M333" i="12"/>
  <c r="O333" i="12"/>
  <c r="Q333" i="12"/>
  <c r="V333" i="12"/>
  <c r="G334" i="12"/>
  <c r="M334" i="12" s="1"/>
  <c r="I334" i="12"/>
  <c r="K334" i="12"/>
  <c r="O334" i="12"/>
  <c r="Q334" i="12"/>
  <c r="V334" i="12"/>
  <c r="G335" i="12"/>
  <c r="I335" i="12"/>
  <c r="K335" i="12"/>
  <c r="M335" i="12"/>
  <c r="O335" i="12"/>
  <c r="Q335" i="12"/>
  <c r="V335" i="12"/>
  <c r="AE337" i="12"/>
  <c r="AF337" i="12"/>
  <c r="I20" i="1"/>
  <c r="I19" i="1"/>
  <c r="I18" i="1"/>
  <c r="I17" i="1"/>
  <c r="I16" i="1"/>
  <c r="I75" i="1"/>
  <c r="J74" i="1" s="1"/>
  <c r="F43" i="1"/>
  <c r="G23" i="1" s="1"/>
  <c r="G43" i="1"/>
  <c r="G25" i="1" s="1"/>
  <c r="H43" i="1"/>
  <c r="I40" i="1"/>
  <c r="I39" i="1"/>
  <c r="I43" i="1" s="1"/>
  <c r="J56" i="1" l="1"/>
  <c r="J62" i="1"/>
  <c r="J72" i="1"/>
  <c r="J51" i="1"/>
  <c r="J54" i="1"/>
  <c r="J58" i="1"/>
  <c r="J60" i="1"/>
  <c r="J64" i="1"/>
  <c r="J66" i="1"/>
  <c r="J68" i="1"/>
  <c r="J70" i="1"/>
  <c r="J52" i="1"/>
  <c r="J53" i="1"/>
  <c r="J55" i="1"/>
  <c r="J57" i="1"/>
  <c r="J59" i="1"/>
  <c r="J61" i="1"/>
  <c r="J63" i="1"/>
  <c r="J65" i="1"/>
  <c r="J67" i="1"/>
  <c r="J69" i="1"/>
  <c r="J71" i="1"/>
  <c r="J50" i="1"/>
  <c r="J73" i="1"/>
  <c r="I42" i="1"/>
  <c r="A27" i="1"/>
  <c r="M222" i="12"/>
  <c r="M166" i="12"/>
  <c r="M143" i="12"/>
  <c r="M92" i="12"/>
  <c r="M198" i="12"/>
  <c r="M51" i="12"/>
  <c r="G166" i="12"/>
  <c r="G143" i="12"/>
  <c r="G92" i="12"/>
  <c r="M280" i="12"/>
  <c r="M278" i="12" s="1"/>
  <c r="M236" i="12"/>
  <c r="M233" i="12" s="1"/>
  <c r="M196" i="12"/>
  <c r="M195" i="12" s="1"/>
  <c r="M178" i="12"/>
  <c r="M173" i="12" s="1"/>
  <c r="M103" i="12"/>
  <c r="M102" i="12" s="1"/>
  <c r="M63" i="12"/>
  <c r="M62" i="12" s="1"/>
  <c r="M42" i="12"/>
  <c r="M41" i="12" s="1"/>
  <c r="M20" i="12"/>
  <c r="M19" i="12" s="1"/>
  <c r="M13" i="12"/>
  <c r="M12" i="12" s="1"/>
  <c r="J42" i="1"/>
  <c r="J40" i="1"/>
  <c r="J39" i="1"/>
  <c r="J43" i="1" s="1"/>
  <c r="J41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75" i="1" l="1"/>
  <c r="A28" i="1"/>
  <c r="G28" i="1"/>
  <c r="G27" i="1" s="1"/>
  <c r="G29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klimek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<sst xmlns="http://schemas.openxmlformats.org/spreadsheetml/2006/main" count="1899" uniqueCount="651">
  <si>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</si>
  <si>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</si>
  <si>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</si>
  <si>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</si>
  <si>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</si>
  <si>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</si>
  <si>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</si>
  <si>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</si>
  <si>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</si>
  <si>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</si>
  <si>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</si>
  <si>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</si>
  <si>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</si>
  <si>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</si>
  <si>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</si>
  <si>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</si>
  <si>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</si>
  <si>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</si>
  <si>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</si>
  <si>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</si>
  <si>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</si>
  <si>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</si>
  <si>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</si>
  <si>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</si>
  <si>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</si>
  <si>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</si>
  <si>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</si>
  <si>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</si>
  <si>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</si>
  <si>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</si>
  <si>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</si>
  <si>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</si>
  <si>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</si>
  <si>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</si>
  <si>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</si>
  <si>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</si>
  <si>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</si>
  <si>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</si>
  <si>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</si>
  <si>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</si>
  <si>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</si>
  <si>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</si>
  <si>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</si>
  <si>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5</t>
  </si>
  <si>
    <t>Stavební rozpočet</t>
  </si>
  <si>
    <t>01</t>
  </si>
  <si>
    <t>Objekt</t>
  </si>
  <si>
    <t>Objekt:</t>
  </si>
  <si>
    <t>Rozpočet:</t>
  </si>
  <si>
    <t>sdfsdf</t>
  </si>
  <si>
    <t>03/2019</t>
  </si>
  <si>
    <t>Kašna Neptun Krnov</t>
  </si>
  <si>
    <t>Stavba</t>
  </si>
  <si>
    <t>Stavební objekt</t>
  </si>
  <si>
    <t>Celkem za stavbu</t>
  </si>
  <si>
    <t>CZK</t>
  </si>
  <si>
    <t>Rekapitulace dílů</t>
  </si>
  <si>
    <t>Typ dílu</t>
  </si>
  <si>
    <t>000VD</t>
  </si>
  <si>
    <t>Technologie vystrojení</t>
  </si>
  <si>
    <t>1</t>
  </si>
  <si>
    <t>Zemní práce</t>
  </si>
  <si>
    <t>12</t>
  </si>
  <si>
    <t>Odkopávky a prokopávky</t>
  </si>
  <si>
    <t>13</t>
  </si>
  <si>
    <t>Hloubené vykopávky</t>
  </si>
  <si>
    <t>15</t>
  </si>
  <si>
    <t>Roubení</t>
  </si>
  <si>
    <t>16</t>
  </si>
  <si>
    <t>Přemístění výkopku</t>
  </si>
  <si>
    <t>17</t>
  </si>
  <si>
    <t>Konstrukce ze zemin</t>
  </si>
  <si>
    <t>18</t>
  </si>
  <si>
    <t>Povrchové úpravy terénu</t>
  </si>
  <si>
    <t>27</t>
  </si>
  <si>
    <t>Základy</t>
  </si>
  <si>
    <t>31</t>
  </si>
  <si>
    <t>Zdi podpěrné a volné</t>
  </si>
  <si>
    <t>34</t>
  </si>
  <si>
    <t>Stěny a příčky</t>
  </si>
  <si>
    <t>62</t>
  </si>
  <si>
    <t>Úprava povrchů vnější</t>
  </si>
  <si>
    <t>87</t>
  </si>
  <si>
    <t>Potrubí z trub plastických, skleněných a čedičových</t>
  </si>
  <si>
    <t>89</t>
  </si>
  <si>
    <t>Ostatní konstrukce a práce na trubním vedení</t>
  </si>
  <si>
    <t>90</t>
  </si>
  <si>
    <t>Hodinové zúčtovací sazby (HZS)</t>
  </si>
  <si>
    <t>91</t>
  </si>
  <si>
    <t>Doplňující konstrukce a práce na pozemních komunikacích a zpevněných plochách</t>
  </si>
  <si>
    <t>95</t>
  </si>
  <si>
    <t>Různé dokončovací konstrukce a práce na pozemních stavbách</t>
  </si>
  <si>
    <t>96</t>
  </si>
  <si>
    <t>Bourání konstrukcí</t>
  </si>
  <si>
    <t>97</t>
  </si>
  <si>
    <t>Prorážení otvorů a ostatní bourací práce</t>
  </si>
  <si>
    <t>H27</t>
  </si>
  <si>
    <t>Vedení trubní dálková a přípojná</t>
  </si>
  <si>
    <t>S</t>
  </si>
  <si>
    <t>Přesuny sutí</t>
  </si>
  <si>
    <t>711</t>
  </si>
  <si>
    <t>Izolace proti vodě</t>
  </si>
  <si>
    <t>767</t>
  </si>
  <si>
    <t>Konstrukce doplňkové stavební (zámečnické)</t>
  </si>
  <si>
    <t>781</t>
  </si>
  <si>
    <t>Obklady (keramické)</t>
  </si>
  <si>
    <t>M21VD</t>
  </si>
  <si>
    <t>Elektromontáže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</si>
  <si>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</si>
  <si>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</si>
  <si>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</si>
  <si>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</si>
  <si>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</si>
  <si>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</si>
  <si>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</si>
  <si>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</si>
  <si>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</si>
  <si>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</si>
  <si>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</si>
  <si>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</si>
  <si>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</si>
  <si>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</si>
  <si>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</si>
  <si>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</si>
  <si>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</si>
  <si>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</si>
  <si>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</si>
  <si>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</si>
  <si>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</si>
  <si>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</si>
  <si>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</si>
  <si>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</si>
  <si>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</si>
  <si>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</si>
  <si>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</si>
  <si>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</si>
  <si>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</si>
  <si>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</si>
  <si>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902      R00</t>
  </si>
  <si>
    <t>Hzs-průzk.práce na památkách</t>
  </si>
  <si>
    <t>soubor</t>
  </si>
  <si>
    <t>Prav.M</t>
  </si>
  <si>
    <t>RTS 19/ I</t>
  </si>
  <si>
    <t>Indiv</t>
  </si>
  <si>
    <t>HZS</t>
  </si>
  <si>
    <t>POL10_</t>
  </si>
  <si>
    <t>910R00</t>
  </si>
  <si>
    <t>Kulturní památka předběžné obhlidky a revize</t>
  </si>
  <si>
    <t>Vlastní</t>
  </si>
  <si>
    <t>Specifikace</t>
  </si>
  <si>
    <t>POL3_0</t>
  </si>
  <si>
    <t>Kašna Neptun</t>
  </si>
  <si>
    <t>POP</t>
  </si>
  <si>
    <t>111000002VD</t>
  </si>
  <si>
    <t>Vlastní vytyčení základ.zdi,příp.inž.sítí</t>
  </si>
  <si>
    <t>Soubor</t>
  </si>
  <si>
    <t>121103111R00</t>
  </si>
  <si>
    <t>Skrývka zemin schopných zúrodnění v rovině, nebo na svahu do 1:5</t>
  </si>
  <si>
    <t>m3</t>
  </si>
  <si>
    <t>823-2</t>
  </si>
  <si>
    <t>Kalkul</t>
  </si>
  <si>
    <t>Práce</t>
  </si>
  <si>
    <t>POL1_1</t>
  </si>
  <si>
    <t>s naložením na dopravní prostředek nebo s přehozením do 3 m,</t>
  </si>
  <si>
    <t>SPI</t>
  </si>
  <si>
    <t>2,5*2,5*0,2</t>
  </si>
  <si>
    <t>VV</t>
  </si>
  <si>
    <t>15*1*0,2</t>
  </si>
  <si>
    <t>131201111R00</t>
  </si>
  <si>
    <t>Hloubení nezapažených jam a zářezů do 100 m3, v hornině 3, hloubení strojně</t>
  </si>
  <si>
    <t>800-1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</si>
  <si>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</si>
  <si>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pod kašnou : 0,2*52</t>
  </si>
  <si>
    <t>vsak : 2,5*2,5*3</t>
  </si>
  <si>
    <t>pro šachtu technologie : 4*2,4*2,4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</si>
  <si>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</si>
  <si>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</si>
  <si>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</si>
  <si>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0,65*1*20</t>
  </si>
  <si>
    <t>131201209R00</t>
  </si>
  <si>
    <t xml:space="preserve">Hloubení zapažených jam a zářezů příplatek za lepivost, v hornině 3,  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</si>
  <si>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</si>
  <si>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>52,19/3</t>
  </si>
  <si>
    <t>132201119R00</t>
  </si>
  <si>
    <t xml:space="preserve">Hloubení rýh šířky do 60 cm příplatek za lepivost, v hornině 3,  </t>
  </si>
  <si>
    <t>13/3</t>
  </si>
  <si>
    <t>151101102R00</t>
  </si>
  <si>
    <t>Zřízení pažení a rozepření stěn rýh příložné  pro jakoukoliv mezerovitost, hloubky do 4 m</t>
  </si>
  <si>
    <t>m2</t>
  </si>
  <si>
    <t>pro podzemní vedení pro všechny šířky rýhy,</t>
  </si>
  <si>
    <t>pro šachtu technologie : (2,5*3)*2</t>
  </si>
  <si>
    <t>(4*2,4)*2</t>
  </si>
  <si>
    <t>151101112R00</t>
  </si>
  <si>
    <t>Odstranění pažení a rozepření rýh příložné , hloubky do 4 m</t>
  </si>
  <si>
    <t>pro podzemní vedení s uložením materiálu na vzdálenost do 3 m od kraje výkopu,</t>
  </si>
  <si>
    <t>167101101R00</t>
  </si>
  <si>
    <t>Nakládání, skládání, překládání neulehlého výkopku nakládání výkopku_x000D_
 do 100 m3, z horniny 1 až 4</t>
  </si>
  <si>
    <t>0,2*52</t>
  </si>
  <si>
    <t>2,5*2,5*3</t>
  </si>
  <si>
    <t>4*2,4*2,4</t>
  </si>
  <si>
    <t>161101102R00</t>
  </si>
  <si>
    <t>Svislé přemístění výkopku z horniny 1 až 4, při hloubce výkopu přes 2,5 do 4 m</t>
  </si>
  <si>
    <t>bez naložení do dopravní nádoby, ale s vyprázdněním dopravní nádoby na hromadu nebo na dopravní prostředek,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</si>
  <si>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</si>
  <si>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</si>
  <si>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</si>
  <si>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162701109R00</t>
  </si>
  <si>
    <t>Vodorovné přemístění výkopku příplatek k ceně za každých dalších i započatých 1 000 m přes 10 000 m_x000D_
 z horniny 1 až 4</t>
  </si>
  <si>
    <t>POL1_</t>
  </si>
  <si>
    <t>52,19*10</t>
  </si>
  <si>
    <t>162702199R00</t>
  </si>
  <si>
    <t>Poplatek za skládku drnu</t>
  </si>
  <si>
    <t>823-1</t>
  </si>
  <si>
    <t>174101101R00</t>
  </si>
  <si>
    <t>Zásyp sypaninou se zhutněním jam, šachet, rýh nebo kolem objektů v těchto vykopávkách</t>
  </si>
  <si>
    <t>z jakékoliv horniny s uložením výkopku po vrstvách,</t>
  </si>
  <si>
    <t>kolem kašny : (0,3*0,5)*28</t>
  </si>
  <si>
    <t>dno kašny : 0,15*52</t>
  </si>
  <si>
    <t>vsak : 2,5*2,5*2,9</t>
  </si>
  <si>
    <t>potrubí k vsaku : 0,25*1*20</t>
  </si>
  <si>
    <t>-(3,6*2,2*2,2)</t>
  </si>
  <si>
    <t>dno pro šachtu technologie : 4*2*0,1</t>
  </si>
  <si>
    <t>451572111R00</t>
  </si>
  <si>
    <t>Lože pod potrubí, stoky a drobné objekty z kameniva drobného těženého 0÷4 mm</t>
  </si>
  <si>
    <t>827-1</t>
  </si>
  <si>
    <t>v otevřeném výkopu,</t>
  </si>
  <si>
    <t>0,3*0,1*20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</si>
  <si>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</si>
  <si>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</si>
  <si>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</si>
  <si>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0,3*0,5*20</t>
  </si>
  <si>
    <t>58337306R</t>
  </si>
  <si>
    <t>štěrkopísek frakce 0,0 až 8,0 mm; třída B</t>
  </si>
  <si>
    <t>t</t>
  </si>
  <si>
    <t>SPCM</t>
  </si>
  <si>
    <t>úprava kolem kašny : 0,5*0,1*28</t>
  </si>
  <si>
    <t>potrubí k vsaku : 0,3*0,5*20</t>
  </si>
  <si>
    <t xml:space="preserve">dále použít výkopek rýhy pro zásyp : </t>
  </si>
  <si>
    <t>583318026R</t>
  </si>
  <si>
    <t>kamenivo přírodní těžené frakce 16,0 až 32,0 mm; třída D; Moravskoslezský kraj</t>
  </si>
  <si>
    <t>POL3_</t>
  </si>
  <si>
    <t>0,15*52*1,4</t>
  </si>
  <si>
    <t>pro šachtu technologie : 0,1*8*1,4</t>
  </si>
  <si>
    <t>583320003R</t>
  </si>
  <si>
    <t>kamenivo přírodní těžené frakce 63,0 až 125,0 mm; Jihomoravský kraj</t>
  </si>
  <si>
    <t>2,5*2,5*2,9</t>
  </si>
  <si>
    <t>174100010RA0</t>
  </si>
  <si>
    <t>Zásyp jam, rýh a šachet sypaninou, dovoz ze vzdálenosti 50 m</t>
  </si>
  <si>
    <t>AP-HSV</t>
  </si>
  <si>
    <t>Součtová</t>
  </si>
  <si>
    <t>Agregovaná položka</t>
  </si>
  <si>
    <t>POL2_1</t>
  </si>
  <si>
    <t>sypaninou s vodorovnou přepravou k místu zásypu, uložením ve vrstvách a zhutněním.</t>
  </si>
  <si>
    <t>staré šachty : 1+1</t>
  </si>
  <si>
    <t xml:space="preserve">použít výkopek ze stavby : </t>
  </si>
  <si>
    <t>998222012R00</t>
  </si>
  <si>
    <t xml:space="preserve">Přesun hmot, plochy pro tělovýchovu zpevněná plocha z kameniva,  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</si>
  <si>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</si>
  <si>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</si>
  <si>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</si>
  <si>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10364200R</t>
  </si>
  <si>
    <t>ornice pro pozemkové úpravy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</si>
  <si>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</si>
  <si>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</si>
  <si>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</si>
  <si>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00572410R</t>
  </si>
  <si>
    <t>směs travní parková, pro mírnou zátěž</t>
  </si>
  <si>
    <t>kg</t>
  </si>
  <si>
    <t>113201111R00</t>
  </si>
  <si>
    <t>Vytrhání obrub chodníkových ležatých</t>
  </si>
  <si>
    <t>m</t>
  </si>
  <si>
    <t>822-1</t>
  </si>
  <si>
    <t>s vybouráním lože, s přemístěním hmot na skládku na vzdálenost do 3 m nebo naložením na dopravní prostředek</t>
  </si>
  <si>
    <t>185803211R00</t>
  </si>
  <si>
    <t>Uválcování trávníku uválcování trávníku v rovině nebo na svahu do 1:5</t>
  </si>
  <si>
    <t>273316141R00</t>
  </si>
  <si>
    <t>Základové desky z betonu prostého vodostavebního třídy C30/37, stupeň vlivu prostředí XF4 - odolnost proti střídavému působení mrazu</t>
  </si>
  <si>
    <t>801-5</t>
  </si>
  <si>
    <t>0,2*48</t>
  </si>
  <si>
    <t>273361921R00</t>
  </si>
  <si>
    <t>Výztuž základových desek ze svařovaných sítí</t>
  </si>
  <si>
    <t>801-1</t>
  </si>
  <si>
    <t>včetně distančních prvků</t>
  </si>
  <si>
    <t>Dno kašny : 48*0,004952</t>
  </si>
  <si>
    <t>pod šachtu technologií : 8*0,004952</t>
  </si>
  <si>
    <t>272321311R00</t>
  </si>
  <si>
    <t>Beton základových kleneb železový třídy C 16/20</t>
  </si>
  <si>
    <t>bez dodání a uložení výztuže,</t>
  </si>
  <si>
    <t>0,15*48</t>
  </si>
  <si>
    <t>272313611R00</t>
  </si>
  <si>
    <t xml:space="preserve">Beton základových kleneb prostý třídy C 16/20 </t>
  </si>
  <si>
    <t>zákl. socha : 1,3*0,9*0,82</t>
  </si>
  <si>
    <t>podkladní pod technologii šachty : 4*2</t>
  </si>
  <si>
    <t>stěny : ((3,3*2)*0,1)*2</t>
  </si>
  <si>
    <t>stěny : ((2*2)*0,1)*2</t>
  </si>
  <si>
    <t>279351101R00</t>
  </si>
  <si>
    <t>Bednění základových zdí jednostranné, zřízení</t>
  </si>
  <si>
    <t>bednění svislé nebo šikmé (odkloněné), půdorysně přímé nebo zalomené základových zdí ve volných nebo zapažených jámách, rýhách, šachtách, včetně případných vzpěr,</t>
  </si>
  <si>
    <t>(1,3*0,6)*2</t>
  </si>
  <si>
    <t>(0,9*0,6)*2</t>
  </si>
  <si>
    <t>0,2*27</t>
  </si>
  <si>
    <t>279351102R00</t>
  </si>
  <si>
    <t>Bednění základových zdí jednostranné, odstranění</t>
  </si>
  <si>
    <t>279351105R00</t>
  </si>
  <si>
    <t>Bednění základových zdí oboustranné, zřízení</t>
  </si>
  <si>
    <t>0,55*27</t>
  </si>
  <si>
    <t>279351106R00</t>
  </si>
  <si>
    <t>Bednění základových zdí oboustranné, odstranění</t>
  </si>
  <si>
    <t>58591917.AR</t>
  </si>
  <si>
    <t>hmota nátěrová na beton cementová, aktivní chemická báze; ochranný nátěr, hydrofobizační; odolná proti ropným látkám, olejům, chem. vlivům</t>
  </si>
  <si>
    <t>9,6*50</t>
  </si>
  <si>
    <t>998142255R00</t>
  </si>
  <si>
    <t>Přesun hmot pro nádrže a jímky pro nádrže a jímky pozemních čistíren vod (814 1 JKSO), nádrže pozemní mimo nádrží a jímek čistíren odpadních vod (814 2 JKSO), zásobníky a jámy pozemní mimo zemědělství (814 3 JKSO) se svislou nosnou konstrukcí monolitickou betonovou tyčovou nebo plošnou (KMCH 2 a 3 - JKSO šesté místo)_x000D_
 příplatek za zvětšený přesun přes vymezenou největší dopravní vzdálenost _x000D_
 do 5000 m</t>
  </si>
  <si>
    <t>na novostavbách a změnách objektů</t>
  </si>
  <si>
    <t>319114112R00</t>
  </si>
  <si>
    <t>Osazení konstrukcí z beton.dílců žel. kol. jeřábem hmotnost přes 5 do 10 t</t>
  </si>
  <si>
    <t>kus</t>
  </si>
  <si>
    <t>821-1</t>
  </si>
  <si>
    <t>prefabrikovaných říms, krycích desek a ostatních drobných doplňkových mostních konstrukcí,</t>
  </si>
  <si>
    <t xml:space="preserve"> podstavec + socha, demontáž + montáž : 2+2</t>
  </si>
  <si>
    <t>349235861R00</t>
  </si>
  <si>
    <t>Doplnění plošných fasádních prvků vyložených přes 80 do 150 mm</t>
  </si>
  <si>
    <t>801-4</t>
  </si>
  <si>
    <t>s dodáním hmot,</t>
  </si>
  <si>
    <t>31 kamenů obruby : (0,40+0,40)*31/4</t>
  </si>
  <si>
    <t>216904111R00</t>
  </si>
  <si>
    <t xml:space="preserve">Očištění ploch tlak. vodou nebo stlač. vzduchem očištění tlakovou vodou, skalní plochy,  </t>
  </si>
  <si>
    <t>800-2</t>
  </si>
  <si>
    <t>31 kamenů obruby : (0,40+0,40*1,2)*31</t>
  </si>
  <si>
    <t>620901111R00</t>
  </si>
  <si>
    <t>Kamenického opracování lícních ploch zdí a valů pemrlováním</t>
  </si>
  <si>
    <t>(omítnutých nebo neomítnutých), bez provedení vlastní omítky a bez vypracování pásků podél hran</t>
  </si>
  <si>
    <t>620902121R00</t>
  </si>
  <si>
    <t xml:space="preserve">Kamenické opracování ploch kamenické opracování broušením,  </t>
  </si>
  <si>
    <t>omítnutých nebo neomítnutých licních ploch betonových konstrukcí bez provedení vlastní omítky a bez vypracování pásků podél hran,</t>
  </si>
  <si>
    <t>31 kamenů obruby : (0,15*1,2)*31</t>
  </si>
  <si>
    <t>620905011R00</t>
  </si>
  <si>
    <t>Kamenické opracování um. kamene štokováním, ploch</t>
  </si>
  <si>
    <t>0,35*27</t>
  </si>
  <si>
    <t>216903121R00</t>
  </si>
  <si>
    <t>Otryskání ploch pískem FP líců kleneb</t>
  </si>
  <si>
    <t>216904391R00</t>
  </si>
  <si>
    <t>Očištění ploch tlak. vodou nebo stlač. vzduchem  ,  , příplatek za ruční dočištění ocelovými kartáči</t>
  </si>
  <si>
    <t>711212921R00</t>
  </si>
  <si>
    <t>Izolace proti vodě stěrka hydroizolační  2x</t>
  </si>
  <si>
    <t>800-711</t>
  </si>
  <si>
    <t>POL1_7</t>
  </si>
  <si>
    <t>48</t>
  </si>
  <si>
    <t>585921109R</t>
  </si>
  <si>
    <t>opravná malta na beton, opravy hran, vyrovnání prohlubní, na zdivo; zrnitost do 0,60 mm; max. tl. vrstvy 20 mm; cementová; pro interiér i exteriér; šedá</t>
  </si>
  <si>
    <t>(0,35*27)*0,085</t>
  </si>
  <si>
    <t>48*0,085</t>
  </si>
  <si>
    <t>998711101R00</t>
  </si>
  <si>
    <t>Přesun hmot pro izolace proti vodě svisle do 6 m</t>
  </si>
  <si>
    <t>50 m vodorovně měřeno od těžiště půdorysné plochy skládky do těžiště půdorysné plochy objektu</t>
  </si>
  <si>
    <t>936941112R00</t>
  </si>
  <si>
    <t>Osazení doplňkových ocel. součástí do 10 kg</t>
  </si>
  <si>
    <t>13756580R</t>
  </si>
  <si>
    <t>plech ocelový válcovaný za studena 11321; tvar plechu hladký; tl.  2,00 mm; povrchová úprava matný</t>
  </si>
  <si>
    <t>5,4*0,0157</t>
  </si>
  <si>
    <t>767991921R00</t>
  </si>
  <si>
    <t>Opravy ostatní řezání plechu tl. do 2 mm</t>
  </si>
  <si>
    <t>800-767</t>
  </si>
  <si>
    <t>998767101R00</t>
  </si>
  <si>
    <t>Přesun hmot pro kovové stavební doplňk. konstrukce v objektech výšky do 6 m</t>
  </si>
  <si>
    <t>50 m vodorovně</t>
  </si>
  <si>
    <t>781101121R00</t>
  </si>
  <si>
    <t>Příprava podkladu před provedením obkladu provedení penetrace podkladu - práce</t>
  </si>
  <si>
    <t>800-771</t>
  </si>
  <si>
    <t>31 kamenů obruby : ((0,40+0,40*1,2)*31)*2</t>
  </si>
  <si>
    <t>24661442.AR</t>
  </si>
  <si>
    <t>penetrační hmota siloxanová; odpuzujicí vodu; pro interiér i exteriér</t>
  </si>
  <si>
    <t>l</t>
  </si>
  <si>
    <t>998781101R00</t>
  </si>
  <si>
    <t>Přesun hmot pro obklady keramické v objektech výšky do 6 m</t>
  </si>
  <si>
    <t>871261121R00</t>
  </si>
  <si>
    <t>Montáž potrubí z plastických hmot z tlakových trubek polyetylenových, vnějšího průměru 125 mm</t>
  </si>
  <si>
    <t>28611149.AR</t>
  </si>
  <si>
    <t>trubka plastová kanalizační PVC; hladká, s hrdlem; Sn 4 kN/m2; D = 125,0 mm; s = 3,20 mm; l = 5000,0 mm</t>
  </si>
  <si>
    <t>892561111R00</t>
  </si>
  <si>
    <t>Zkoušky těsnosti kanalizačního potrubí zkouška těsnosti kanalizačního potrubí vodou_x000D_
 do DN 125 mm</t>
  </si>
  <si>
    <t>vodou nebo vzduchem,</t>
  </si>
  <si>
    <t>909      R00</t>
  </si>
  <si>
    <t>Hzs-nezmeritelne stavebni prace</t>
  </si>
  <si>
    <t>h</t>
  </si>
  <si>
    <t>úprava kamenů památky kašny : 31*0,5</t>
  </si>
  <si>
    <t>demontáž sochy : 2+2</t>
  </si>
  <si>
    <t>montáž sochy : 2+2</t>
  </si>
  <si>
    <t>917882111R00</t>
  </si>
  <si>
    <t>Osazení silničního nebo chodníkového obrubníku zastávkového, s boční opěrou z betonu prostého, do lože z betonu prostého C 12/15</t>
  </si>
  <si>
    <t>S dodáním hmot pro lože tl. 80-100 mm.</t>
  </si>
  <si>
    <t>998152111R00</t>
  </si>
  <si>
    <t>Přesun hmot, zdi a valy samostatné z dílců do 20 m</t>
  </si>
  <si>
    <t>959571001R00</t>
  </si>
  <si>
    <t>Odklizení písku po tryskání s odvozem do 1000 m</t>
  </si>
  <si>
    <t>959571011R00</t>
  </si>
  <si>
    <t>Odklizení písku po tryskání s odvozem příplatek k ceně_x000D_
 za každých dalších 1000 m</t>
  </si>
  <si>
    <t>962022491R00</t>
  </si>
  <si>
    <t>Bourání zdiva nadzákladového kamenného kamenného_x000D_
 na maltu cementovou</t>
  </si>
  <si>
    <t>801-3</t>
  </si>
  <si>
    <t>nebo vybourání otvorů průřezové plochy přes 4 m2 ve zdivu nadzákladovém, včetně pomocného lešení o výšce podlahy do 1900 mm a pro zatížení do 1,5 kPa  (150 kg/m2),</t>
  </si>
  <si>
    <t>0,35*0,61*27</t>
  </si>
  <si>
    <t>961044111R00</t>
  </si>
  <si>
    <t>Bourání základů z betonu prostého</t>
  </si>
  <si>
    <t>nebo vybourání otvorů průřezové plochy přes 4 m2 v základech,</t>
  </si>
  <si>
    <t>1,5*1*0,6</t>
  </si>
  <si>
    <t>965043441R00</t>
  </si>
  <si>
    <t>Bourání podkladů pod dlažby nebo litých celistvých dlažeb a mazanin  betonových s potěrem nebo teracem, tloušťky do 150 mm, plochy přes 4 m2</t>
  </si>
  <si>
    <t>0,5*48</t>
  </si>
  <si>
    <t>965049112R00</t>
  </si>
  <si>
    <t>Bourání podkladů pod dlažby nebo litých celistvých dlažeb a mazanin  příplatek za bourání mazanin vyztužených svařovanou sítí, tloušťky přes 100 mm</t>
  </si>
  <si>
    <t>969021111R00</t>
  </si>
  <si>
    <t>Vybourání kanalizačního potrubí DN do 100 mm</t>
  </si>
  <si>
    <t>včetně pomocného lešení o výšce podlahy do 1900 mm a pro zatížení do 1,5 kPa  (150 kg/m2),</t>
  </si>
  <si>
    <t>979024441R00</t>
  </si>
  <si>
    <t>Očištění vybouraných obrubníků, dlaždic obrubníků, krajníků vybouraných z jakéhokoliv lože a s jakoukoliv výplní spár</t>
  </si>
  <si>
    <t>krajníků, desek nebo panelů od spojovacího materiálu s odklizením a uložením očištěných hmot a spojovacího materiálu na skládku na vzdálenost do 10 m</t>
  </si>
  <si>
    <t>978059211R00</t>
  </si>
  <si>
    <t>Odsekání a odebrání obkladů stěn z umělého kamene, plochy do 1 m2</t>
  </si>
  <si>
    <t>včetně otlučení podkladní omítky až na zdivo,</t>
  </si>
  <si>
    <t>(0,7*1,3)*2</t>
  </si>
  <si>
    <t>(0,7*0,9)*2</t>
  </si>
  <si>
    <t>976085211R00</t>
  </si>
  <si>
    <t>Vybourání madel, objímek, rámů, mříží apod. kanalizačních rámů litinových, z rýhovaného plechu nebo betonových včetně poklopů nebo mříží_x000D_
 plochy do 0,3 m2</t>
  </si>
  <si>
    <t>998276101R00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</si>
  <si>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</si>
  <si>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</si>
  <si>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979087212R00</t>
  </si>
  <si>
    <t>Nakládání na dopravní prostředky suti</t>
  </si>
  <si>
    <t>pro vodorovnou dopravu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</si>
  <si>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</si>
  <si>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</si>
  <si>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</si>
  <si>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</si>
  <si>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69,7742*3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</si>
  <si>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</si>
  <si>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</si>
  <si>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</si>
  <si>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</si>
  <si>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69,7742*20</t>
  </si>
  <si>
    <t>979990001R00</t>
  </si>
  <si>
    <t>Poplatek za skládku stavební suti</t>
  </si>
  <si>
    <t>Elektro, Silnoproud</t>
  </si>
  <si>
    <t>2009VD</t>
  </si>
  <si>
    <t>40-3 páčkový spínač</t>
  </si>
  <si>
    <t>ks</t>
  </si>
  <si>
    <t>2008VD</t>
  </si>
  <si>
    <t>B10/1 jistič, char B, 1-pólový</t>
  </si>
  <si>
    <t>2007VD</t>
  </si>
  <si>
    <t>B6/1 jistič, char B, 1-pólový</t>
  </si>
  <si>
    <t>2006VD</t>
  </si>
  <si>
    <t>SHR-2 hladinová sonda nerez, PVC</t>
  </si>
  <si>
    <t>2005VD</t>
  </si>
  <si>
    <t>Digitální spínací hodiny - 3 modul</t>
  </si>
  <si>
    <t>2004VD</t>
  </si>
  <si>
    <t>PG21--- Vývodka PG21 s maticí</t>
  </si>
  <si>
    <t>20046VD</t>
  </si>
  <si>
    <t>Mimostaveništní doprava</t>
  </si>
  <si>
    <t>20045VD</t>
  </si>
  <si>
    <t>Celková proh. el.zař. měření,  Rvizní zpráva</t>
  </si>
  <si>
    <t>20044VD</t>
  </si>
  <si>
    <t>Technická dokumentace skutečného stavu</t>
  </si>
  <si>
    <t>20043VD</t>
  </si>
  <si>
    <t>Seřízení odzkoušení el. technologií</t>
  </si>
  <si>
    <t>POL1_9</t>
  </si>
  <si>
    <t>20042VD</t>
  </si>
  <si>
    <t>Podružný materiál</t>
  </si>
  <si>
    <t>20041VD</t>
  </si>
  <si>
    <t>Zdroj světla 200W, 24V, DC, IP23</t>
  </si>
  <si>
    <t>20040VD</t>
  </si>
  <si>
    <t>Hmoždina HM6</t>
  </si>
  <si>
    <t>2003VD</t>
  </si>
  <si>
    <t>PG11--- Vývodka PG11 s maticí</t>
  </si>
  <si>
    <t>20039VD</t>
  </si>
  <si>
    <t>Krabice odbočná A11 plast, IP54</t>
  </si>
  <si>
    <t>20038VD</t>
  </si>
  <si>
    <t>CY vodič jednožílový PVC  CY16 , pevně</t>
  </si>
  <si>
    <t>20037VD</t>
  </si>
  <si>
    <t>CY vodič jednožílový PVC  CY4 , pevně</t>
  </si>
  <si>
    <t>20036VD</t>
  </si>
  <si>
    <t>CYA vodič jednožílový ohebný  H07V-K- 1,5 mm , pevně</t>
  </si>
  <si>
    <t>20035VD</t>
  </si>
  <si>
    <t>Ventilátor, pr.100, žaluzie</t>
  </si>
  <si>
    <t>20034VD</t>
  </si>
  <si>
    <t>Osvětlení žárovkové 230 60W/E27</t>
  </si>
  <si>
    <t>20033VD</t>
  </si>
  <si>
    <t>Šňůra PVC H05VV-F-G 3x1 mm2, pevně</t>
  </si>
  <si>
    <t>20031VD</t>
  </si>
  <si>
    <t>Šňůra PVC H05VV-F-G 5x1 mm2, pevně</t>
  </si>
  <si>
    <t>20030VD</t>
  </si>
  <si>
    <t>trubka ohebná 1220 d 20mm, pevně</t>
  </si>
  <si>
    <t>2002VD</t>
  </si>
  <si>
    <t>modulární rozvaděč IP65 700x500x230</t>
  </si>
  <si>
    <t>20029VD</t>
  </si>
  <si>
    <t>LH 40x40 Lišta hranatá 2m</t>
  </si>
  <si>
    <t>20028VD</t>
  </si>
  <si>
    <t>LV 24x22 Lišta vkládací 2m</t>
  </si>
  <si>
    <t>20027VD</t>
  </si>
  <si>
    <t>Zásuvka 5518-2929 B dvojnásobná IP44 s víčkem bíla</t>
  </si>
  <si>
    <t>20026VD</t>
  </si>
  <si>
    <t>Zásuvka 5518-2929 B jednonásobná IP44 s víčkem bíla</t>
  </si>
  <si>
    <t>20025VD</t>
  </si>
  <si>
    <t>KF09040 světlost 32</t>
  </si>
  <si>
    <t>20024VD</t>
  </si>
  <si>
    <t>kabel J-Y(ST)-Y 2x2x0,60, pevně</t>
  </si>
  <si>
    <t>20023VD</t>
  </si>
  <si>
    <t>Kabek CYKY-J 5x1,5 mm2, pevně</t>
  </si>
  <si>
    <t>20022VD</t>
  </si>
  <si>
    <t>Kabek CYKY-J 3x1,5 mm2, pevně</t>
  </si>
  <si>
    <t>20021VD</t>
  </si>
  <si>
    <t>šňůra H07RN-F-G 3x2,5mm2, pevně</t>
  </si>
  <si>
    <t>20020VD</t>
  </si>
  <si>
    <t>svorkovnice 273-105 5x1-2,5mm2</t>
  </si>
  <si>
    <t>20019VD</t>
  </si>
  <si>
    <t>svorkovnice 273-102 4x1-2,5mm2</t>
  </si>
  <si>
    <t>20018VD</t>
  </si>
  <si>
    <t>Stykač RSI-20-20A</t>
  </si>
  <si>
    <t>20017VD</t>
  </si>
  <si>
    <t>Stykač RSI-20-10A</t>
  </si>
  <si>
    <t>20016VD</t>
  </si>
  <si>
    <t>Stykač RSI-25-40A</t>
  </si>
  <si>
    <t>20015VD</t>
  </si>
  <si>
    <t>HRH-/230 hlídací hladiny ve dvou nádržích</t>
  </si>
  <si>
    <t>20014VD</t>
  </si>
  <si>
    <t>6B-1N-030A-6A</t>
  </si>
  <si>
    <t>20013VD</t>
  </si>
  <si>
    <t>Relé instalační, 2Z/20A, 230V AC</t>
  </si>
  <si>
    <t>20012VD</t>
  </si>
  <si>
    <t>ZSE-03 zásuvka</t>
  </si>
  <si>
    <t>20011VD</t>
  </si>
  <si>
    <t>25/4/003 Chránič Ir=250A, typ AC, 4-pólový</t>
  </si>
  <si>
    <t>20010VD</t>
  </si>
  <si>
    <t>SM1-6 Spouštěč motoru</t>
  </si>
  <si>
    <t>00010VD</t>
  </si>
  <si>
    <t>Vícevtokový mokroběžný vodoměr kašny G 1"</t>
  </si>
  <si>
    <t>00011VD</t>
  </si>
  <si>
    <t>Jemný potrubní filtr se zpětným proplachem  DN 25,</t>
  </si>
  <si>
    <t>00012VD</t>
  </si>
  <si>
    <t>Elektromagnetický ventil G 1"</t>
  </si>
  <si>
    <t>00013VD</t>
  </si>
  <si>
    <t>Změkčovací filtr G 1 ",</t>
  </si>
  <si>
    <t>00014VD</t>
  </si>
  <si>
    <t>Čerpadlo výtrysku</t>
  </si>
  <si>
    <t>00015VD</t>
  </si>
  <si>
    <t>Plastový předfiltr 8-ti litrový</t>
  </si>
  <si>
    <t>00018VD</t>
  </si>
  <si>
    <t>Chlorátor, plastový s mechanickou regulací.</t>
  </si>
  <si>
    <t>00019VD</t>
  </si>
  <si>
    <t>Kalové ponorné čerpadlo.</t>
  </si>
  <si>
    <t>0001VD</t>
  </si>
  <si>
    <t>Plastová technologická šachta.</t>
  </si>
  <si>
    <t>00020VD</t>
  </si>
  <si>
    <t>Tryska výtrysku KOMET 5-10 T, připojení, G 1/2" nerez</t>
  </si>
  <si>
    <t>00022VD</t>
  </si>
  <si>
    <t>Plastový filtr D 400 v horní a spodní částí polyfúzně svařen.</t>
  </si>
  <si>
    <t>00023VD</t>
  </si>
  <si>
    <t>Kombiarmatura</t>
  </si>
  <si>
    <t>00024VD</t>
  </si>
  <si>
    <t>Prostup kombinovaný do kalníku kašny</t>
  </si>
  <si>
    <t>00025VD</t>
  </si>
  <si>
    <t>Prostup filtrace do kašny DN40</t>
  </si>
  <si>
    <t>00026VD</t>
  </si>
  <si>
    <t>Tryska filtrace  G 6/4"</t>
  </si>
  <si>
    <t>00027VD</t>
  </si>
  <si>
    <t>Prostup výtlaku do sochy DN25</t>
  </si>
  <si>
    <t>00028VD</t>
  </si>
  <si>
    <t>Nástavec podstavce sochy DN 25</t>
  </si>
  <si>
    <t>00029VD</t>
  </si>
  <si>
    <t>Nástavec sochy DN 15</t>
  </si>
  <si>
    <t>00031VD</t>
  </si>
  <si>
    <t>Pororošt kalníku v kašně</t>
  </si>
  <si>
    <t>00032VD</t>
  </si>
  <si>
    <t>Pororošt kalníku v šachtě</t>
  </si>
  <si>
    <t>00033VD</t>
  </si>
  <si>
    <t>Rám kalníku v kašně</t>
  </si>
  <si>
    <t>00034VD</t>
  </si>
  <si>
    <t>Žebřík do šachty</t>
  </si>
  <si>
    <t>00035VD</t>
  </si>
  <si>
    <t>Odvětrací sloupek DN 100 vč. kotvení.</t>
  </si>
  <si>
    <t>00036VD</t>
  </si>
  <si>
    <t>Potrubí PVC  PN 10, DA 16 vč. fitinek, atd.</t>
  </si>
  <si>
    <t>00037VD</t>
  </si>
  <si>
    <t>Potrubí PVC  PN 10, DA 25 vč. fitinek, atd.</t>
  </si>
  <si>
    <t>00038VD</t>
  </si>
  <si>
    <t>Potrubí PVC  PN 10, DA 32 vč. fitinek, atd.</t>
  </si>
  <si>
    <t>00039VD</t>
  </si>
  <si>
    <t>Potrubí PVC  PN 10, DA 50 vč. fitinek, atd.</t>
  </si>
  <si>
    <t>0003VD</t>
  </si>
  <si>
    <t>Potrubí PVC  PN 10, DA 63 vč. fitinek, atd.</t>
  </si>
  <si>
    <t>00040VD</t>
  </si>
  <si>
    <t>Potrubí PVC  PN 10, DA 110 vč. fitinek, atd.</t>
  </si>
  <si>
    <t>00041VD</t>
  </si>
  <si>
    <t>Potrubí PVC  KG SN 4, DA 110 vč. fitinek</t>
  </si>
  <si>
    <t>00042VD</t>
  </si>
  <si>
    <t>Automatická zpětná armatura</t>
  </si>
  <si>
    <t>00043VD</t>
  </si>
  <si>
    <t>Protizápachový sifon DN 100 KG</t>
  </si>
  <si>
    <t>00044VD</t>
  </si>
  <si>
    <t>Ventil kulový lepicí  D 015 vypouštěcí</t>
  </si>
  <si>
    <t>00045VD</t>
  </si>
  <si>
    <t>Ventil kulový lepicí  D 025</t>
  </si>
  <si>
    <t>00046VD</t>
  </si>
  <si>
    <t>Ventil kulový lepicí  D 032</t>
  </si>
  <si>
    <t>00047VD</t>
  </si>
  <si>
    <t>Ventil kulový lepicí  D 040</t>
  </si>
  <si>
    <t>00048VD</t>
  </si>
  <si>
    <t>Ventil kulový lepicí  D 050</t>
  </si>
  <si>
    <t>00049VD</t>
  </si>
  <si>
    <t>Ventil kulový lepicí  D 063</t>
  </si>
  <si>
    <t>0004VD</t>
  </si>
  <si>
    <t>Klapka zpětná pružinová D 025</t>
  </si>
  <si>
    <t>00050VD</t>
  </si>
  <si>
    <t>Klapka zpětná pružinová D 035</t>
  </si>
  <si>
    <t>00051VD</t>
  </si>
  <si>
    <t>Klapka zpětná litinová s pogumovanou kouli D 050</t>
  </si>
  <si>
    <t>00052VD</t>
  </si>
  <si>
    <t>Klapka ruční  přír. DN 100 FL3 PN 16 vč. přír. spoje</t>
  </si>
  <si>
    <t>00053VD</t>
  </si>
  <si>
    <t>Kotvící a spojovací materiál</t>
  </si>
  <si>
    <t>00054VD</t>
  </si>
  <si>
    <t>Lepidlo PVC na bázi tetrahydrofuranu  1 kg</t>
  </si>
  <si>
    <t>00055VD</t>
  </si>
  <si>
    <t>Čisticí prostředek pro lepené spoje z PVC  1.0 l</t>
  </si>
  <si>
    <t>00056VD</t>
  </si>
  <si>
    <t>Ohebná dvouplášťová korugovaná chránička D 40</t>
  </si>
  <si>
    <t>00057VD</t>
  </si>
  <si>
    <t>Návlek. izolační trubka z pěnového polyethylenu tl. 15 mm</t>
  </si>
  <si>
    <t>00058VD</t>
  </si>
  <si>
    <t>Vodovodní přípojka potrubí PE PN 12,5, DA 32</t>
  </si>
  <si>
    <t>00059VD</t>
  </si>
  <si>
    <t>Pancéřová hadice flexibilní DN 15 nerez</t>
  </si>
  <si>
    <t>0005VD</t>
  </si>
  <si>
    <t>Tlakové zkoušky potrubí</t>
  </si>
  <si>
    <t>hod</t>
  </si>
  <si>
    <t>00060VD</t>
  </si>
  <si>
    <t>005231030R</t>
  </si>
  <si>
    <t xml:space="preserve">Zkušební provoz </t>
  </si>
  <si>
    <t>VRN</t>
  </si>
  <si>
    <t>POL99_8</t>
  </si>
  <si>
    <t>00062VD</t>
  </si>
  <si>
    <t>Návod pro obsluhu a údržbu</t>
  </si>
  <si>
    <t>00063VD</t>
  </si>
  <si>
    <t>Uvedení do provozu zašk. obsluhy</t>
  </si>
  <si>
    <t>0006VD</t>
  </si>
  <si>
    <t>Dokumentace konečného provedení stavby</t>
  </si>
  <si>
    <t>OPN</t>
  </si>
  <si>
    <t>POL13_0</t>
  </si>
  <si>
    <t>0007VD</t>
  </si>
  <si>
    <t>0008VD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</si>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</sst>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 shrinkToFit="1"/>
    </xf>
    <xf numFmtId="3" fontId="5" fillId="0" borderId="32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novP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nXndtiMSVgxHRCv32OB1AUDr4gdJ65xW/GFHHXM4fqpKusHHBGPD8m/V/tPaBSaksSBfY8wkAP3vC20zsEl3gA==" saltValue="nL67Kgg6ukuUeiKhPhgpi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8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22</v>
      </c>
      <c r="C2" s="113"/>
      <c r="D2" s="114" t="s">
        <v>50</v>
      </c>
      <c r="E2" s="115" t="s">
        <v>51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">
      <c r="A4" s="111">
        <v>246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SUMIF(F50:F74,A16,I50:I74)+SUMIF(F50:F74,"PSU",I50:I74)</f>
        <v>0</v>
      </c>
      <c r="J16" s="85"/>
    </row>
    <row r="17" spans="1:10" ht="23.25" customHeight="1" x14ac:dyDescent="0.2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SUMIF(F50:F74,A17,I50:I74)</f>
        <v>0</v>
      </c>
      <c r="J17" s="85"/>
    </row>
    <row r="18" spans="1:10" ht="23.25" customHeight="1" x14ac:dyDescent="0.2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SUMIF(F50:F74,A18,I50:I74)</f>
        <v>0</v>
      </c>
      <c r="J18" s="85"/>
    </row>
    <row r="19" spans="1:10" ht="23.25" customHeight="1" x14ac:dyDescent="0.2">
      <c r="A19" s="199" t="s">
        <v>108</v>
      </c>
      <c r="B19" s="38" t="s">
        <v>27</v>
      </c>
      <c r="C19" s="62"/>
      <c r="D19" s="63"/>
      <c r="E19" s="83"/>
      <c r="F19" s="84"/>
      <c r="G19" s="83"/>
      <c r="H19" s="84"/>
      <c r="I19" s="83">
        <f>SUMIF(F50:F74,A19,I50:I74)</f>
        <v>0</v>
      </c>
      <c r="J19" s="85"/>
    </row>
    <row r="20" spans="1:10" ht="23.25" customHeight="1" x14ac:dyDescent="0.2">
      <c r="A20" s="199" t="s">
        <v>109</v>
      </c>
      <c r="B20" s="38" t="s">
        <v>28</v>
      </c>
      <c r="C20" s="62"/>
      <c r="D20" s="63"/>
      <c r="E20" s="83"/>
      <c r="F20" s="84"/>
      <c r="G20" s="83"/>
      <c r="H20" s="84"/>
      <c r="I20" s="83">
        <f>SUMIF(F50:F74,A20,I50:I74)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9" t="s">
        <v>23</v>
      </c>
      <c r="C28" s="170"/>
      <c r="D28" s="170"/>
      <c r="E28" s="171"/>
      <c r="F28" s="172"/>
      <c r="G28" s="173">
        <f>A27</f>
        <v>0</v>
      </c>
      <c r="H28" s="173"/>
      <c r="I28" s="173"/>
      <c r="J28" s="174" t="str">
        <f t="shared" si="0"/>
        <v>CZK</v>
      </c>
    </row>
    <row r="29" spans="1:10" ht="27.75" hidden="1" customHeight="1" thickBot="1" x14ac:dyDescent="0.25">
      <c r="A29" s="2"/>
      <c r="B29" s="169" t="s">
        <v>35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 t="s">
        <v>49</v>
      </c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6" t="s">
        <v>1</v>
      </c>
      <c r="J38" s="147" t="s">
        <v>0</v>
      </c>
    </row>
    <row r="39" spans="1:10" ht="25.5" hidden="1" customHeight="1" x14ac:dyDescent="0.2">
      <c r="A39" s="137">
        <v>1</v>
      </c>
      <c r="B39" s="148" t="s">
        <v>52</v>
      </c>
      <c r="C39" s="149"/>
      <c r="D39" s="149"/>
      <c r="E39" s="149"/>
      <c r="F39" s="150">
        <f>'01 5 Pol'!AE337</f>
        <v>0</v>
      </c>
      <c r="G39" s="151">
        <f>'01 5 Pol'!AF337</f>
        <v>0</v>
      </c>
      <c r="H39" s="152"/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5"/>
      <c r="C40" s="156" t="s">
        <v>53</v>
      </c>
      <c r="D40" s="156"/>
      <c r="E40" s="156"/>
      <c r="F40" s="157"/>
      <c r="G40" s="158"/>
      <c r="H40" s="158"/>
      <c r="I40" s="159">
        <f>F40+G40+H40</f>
        <v>0</v>
      </c>
      <c r="J40" s="160" t="str">
        <f>IF(CenaCelkemVypocet=0,"",I40/CenaCelkemVypocet*100)</f>
        <v/>
      </c>
    </row>
    <row r="41" spans="1:10" ht="25.5" hidden="1" customHeight="1" x14ac:dyDescent="0.2">
      <c r="A41" s="137">
        <v>2</v>
      </c>
      <c r="B41" s="155" t="s">
        <v>45</v>
      </c>
      <c r="C41" s="156" t="s">
        <v>46</v>
      </c>
      <c r="D41" s="156"/>
      <c r="E41" s="156"/>
      <c r="F41" s="157">
        <f>'01 5 Pol'!AE337</f>
        <v>0</v>
      </c>
      <c r="G41" s="158">
        <f>'01 5 Pol'!AF337</f>
        <v>0</v>
      </c>
      <c r="H41" s="158"/>
      <c r="I41" s="159">
        <f>F41+G41+H41</f>
        <v>0</v>
      </c>
      <c r="J41" s="160" t="str">
        <f>IF(CenaCelkemVypocet=0,"",I41/CenaCelkemVypocet*100)</f>
        <v/>
      </c>
    </row>
    <row r="42" spans="1:10" ht="25.5" hidden="1" customHeight="1" x14ac:dyDescent="0.2">
      <c r="A42" s="137">
        <v>3</v>
      </c>
      <c r="B42" s="161" t="s">
        <v>43</v>
      </c>
      <c r="C42" s="149" t="s">
        <v>44</v>
      </c>
      <c r="D42" s="149"/>
      <c r="E42" s="149"/>
      <c r="F42" s="162">
        <f>'01 5 Pol'!AE337</f>
        <v>0</v>
      </c>
      <c r="G42" s="152">
        <f>'01 5 Pol'!AF337</f>
        <v>0</v>
      </c>
      <c r="H42" s="152"/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">
      <c r="A43" s="137"/>
      <c r="B43" s="163" t="s">
        <v>54</v>
      </c>
      <c r="C43" s="164"/>
      <c r="D43" s="164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7">
        <f>SUMIF(A39:A42,"=1",I39:I42)</f>
        <v>0</v>
      </c>
      <c r="J43" s="168">
        <f>SUMIF(A39:A42,"=1",J39:J42)</f>
        <v>0</v>
      </c>
    </row>
    <row r="47" spans="1:10" ht="15.75" x14ac:dyDescent="0.25">
      <c r="B47" s="179" t="s">
        <v>56</v>
      </c>
    </row>
    <row r="49" spans="1:10" ht="25.5" customHeight="1" x14ac:dyDescent="0.2">
      <c r="A49" s="181"/>
      <c r="B49" s="184" t="s">
        <v>17</v>
      </c>
      <c r="C49" s="184" t="s">
        <v>5</v>
      </c>
      <c r="D49" s="185"/>
      <c r="E49" s="185"/>
      <c r="F49" s="186" t="s">
        <v>57</v>
      </c>
      <c r="G49" s="186"/>
      <c r="H49" s="186"/>
      <c r="I49" s="186" t="s">
        <v>29</v>
      </c>
      <c r="J49" s="186" t="s">
        <v>0</v>
      </c>
    </row>
    <row r="50" spans="1:10" ht="36.75" customHeight="1" x14ac:dyDescent="0.2">
      <c r="A50" s="182"/>
      <c r="B50" s="187" t="s">
        <v>58</v>
      </c>
      <c r="C50" s="188" t="s">
        <v>59</v>
      </c>
      <c r="D50" s="189"/>
      <c r="E50" s="189"/>
      <c r="F50" s="195" t="s">
        <v>24</v>
      </c>
      <c r="G50" s="196"/>
      <c r="H50" s="196"/>
      <c r="I50" s="196">
        <f>'01 5 Pol'!G278</f>
        <v>0</v>
      </c>
      <c r="J50" s="193" t="str">
        <f>IF(I75=0,"",I50/I75*100)</f>
        <v/>
      </c>
    </row>
    <row r="51" spans="1:10" ht="36.75" customHeight="1" x14ac:dyDescent="0.2">
      <c r="A51" s="182"/>
      <c r="B51" s="187" t="s">
        <v>60</v>
      </c>
      <c r="C51" s="188" t="s">
        <v>61</v>
      </c>
      <c r="D51" s="189"/>
      <c r="E51" s="189"/>
      <c r="F51" s="195" t="s">
        <v>24</v>
      </c>
      <c r="G51" s="196"/>
      <c r="H51" s="196"/>
      <c r="I51" s="196">
        <f>'01 5 Pol'!G12+'01 5 Pol'!G51+'01 5 Pol'!G99</f>
        <v>0</v>
      </c>
      <c r="J51" s="193" t="str">
        <f>IF(I75=0,"",I51/I75*100)</f>
        <v/>
      </c>
    </row>
    <row r="52" spans="1:10" ht="36.75" customHeight="1" x14ac:dyDescent="0.2">
      <c r="A52" s="182"/>
      <c r="B52" s="187" t="s">
        <v>62</v>
      </c>
      <c r="C52" s="188" t="s">
        <v>63</v>
      </c>
      <c r="D52" s="189"/>
      <c r="E52" s="189"/>
      <c r="F52" s="195" t="s">
        <v>24</v>
      </c>
      <c r="G52" s="196"/>
      <c r="H52" s="196"/>
      <c r="I52" s="196">
        <f>'01 5 Pol'!G14</f>
        <v>0</v>
      </c>
      <c r="J52" s="193" t="str">
        <f>IF(I75=0,"",I52/I75*100)</f>
        <v/>
      </c>
    </row>
    <row r="53" spans="1:10" ht="36.75" customHeight="1" x14ac:dyDescent="0.2">
      <c r="A53" s="182"/>
      <c r="B53" s="187" t="s">
        <v>64</v>
      </c>
      <c r="C53" s="188" t="s">
        <v>65</v>
      </c>
      <c r="D53" s="189"/>
      <c r="E53" s="189"/>
      <c r="F53" s="195" t="s">
        <v>24</v>
      </c>
      <c r="G53" s="196"/>
      <c r="H53" s="196"/>
      <c r="I53" s="196">
        <f>'01 5 Pol'!G19</f>
        <v>0</v>
      </c>
      <c r="J53" s="193" t="str">
        <f>IF(I75=0,"",I53/I75*100)</f>
        <v/>
      </c>
    </row>
    <row r="54" spans="1:10" ht="36.75" customHeight="1" x14ac:dyDescent="0.2">
      <c r="A54" s="182"/>
      <c r="B54" s="187" t="s">
        <v>66</v>
      </c>
      <c r="C54" s="188" t="s">
        <v>67</v>
      </c>
      <c r="D54" s="189"/>
      <c r="E54" s="189"/>
      <c r="F54" s="195" t="s">
        <v>24</v>
      </c>
      <c r="G54" s="196"/>
      <c r="H54" s="196"/>
      <c r="I54" s="196">
        <f>'01 5 Pol'!G34</f>
        <v>0</v>
      </c>
      <c r="J54" s="193" t="str">
        <f>IF(I75=0,"",I54/I75*100)</f>
        <v/>
      </c>
    </row>
    <row r="55" spans="1:10" ht="36.75" customHeight="1" x14ac:dyDescent="0.2">
      <c r="A55" s="182"/>
      <c r="B55" s="187" t="s">
        <v>68</v>
      </c>
      <c r="C55" s="188" t="s">
        <v>69</v>
      </c>
      <c r="D55" s="189"/>
      <c r="E55" s="189"/>
      <c r="F55" s="195" t="s">
        <v>24</v>
      </c>
      <c r="G55" s="196"/>
      <c r="H55" s="196"/>
      <c r="I55" s="196">
        <f>'01 5 Pol'!G41+'01 5 Pol'!G60</f>
        <v>0</v>
      </c>
      <c r="J55" s="193" t="str">
        <f>IF(I75=0,"",I55/I75*100)</f>
        <v/>
      </c>
    </row>
    <row r="56" spans="1:10" ht="36.75" customHeight="1" x14ac:dyDescent="0.2">
      <c r="A56" s="182"/>
      <c r="B56" s="187" t="s">
        <v>70</v>
      </c>
      <c r="C56" s="188" t="s">
        <v>71</v>
      </c>
      <c r="D56" s="189"/>
      <c r="E56" s="189"/>
      <c r="F56" s="195" t="s">
        <v>24</v>
      </c>
      <c r="G56" s="196"/>
      <c r="H56" s="196"/>
      <c r="I56" s="196">
        <f>'01 5 Pol'!G62</f>
        <v>0</v>
      </c>
      <c r="J56" s="193" t="str">
        <f>IF(I75=0,"",I56/I75*100)</f>
        <v/>
      </c>
    </row>
    <row r="57" spans="1:10" ht="36.75" customHeight="1" x14ac:dyDescent="0.2">
      <c r="A57" s="182"/>
      <c r="B57" s="187" t="s">
        <v>72</v>
      </c>
      <c r="C57" s="188" t="s">
        <v>73</v>
      </c>
      <c r="D57" s="189"/>
      <c r="E57" s="189"/>
      <c r="F57" s="195" t="s">
        <v>24</v>
      </c>
      <c r="G57" s="196"/>
      <c r="H57" s="196"/>
      <c r="I57" s="196">
        <f>'01 5 Pol'!G92+'01 5 Pol'!G102</f>
        <v>0</v>
      </c>
      <c r="J57" s="193" t="str">
        <f>IF(I75=0,"",I57/I75*100)</f>
        <v/>
      </c>
    </row>
    <row r="58" spans="1:10" ht="36.75" customHeight="1" x14ac:dyDescent="0.2">
      <c r="A58" s="182"/>
      <c r="B58" s="187" t="s">
        <v>74</v>
      </c>
      <c r="C58" s="188" t="s">
        <v>75</v>
      </c>
      <c r="D58" s="189"/>
      <c r="E58" s="189"/>
      <c r="F58" s="195" t="s">
        <v>24</v>
      </c>
      <c r="G58" s="196"/>
      <c r="H58" s="196"/>
      <c r="I58" s="196">
        <f>'01 5 Pol'!G104</f>
        <v>0</v>
      </c>
      <c r="J58" s="193" t="str">
        <f>IF(I75=0,"",I58/I75*100)</f>
        <v/>
      </c>
    </row>
    <row r="59" spans="1:10" ht="36.75" customHeight="1" x14ac:dyDescent="0.2">
      <c r="A59" s="182"/>
      <c r="B59" s="187" t="s">
        <v>76</v>
      </c>
      <c r="C59" s="188" t="s">
        <v>77</v>
      </c>
      <c r="D59" s="189"/>
      <c r="E59" s="189"/>
      <c r="F59" s="195" t="s">
        <v>24</v>
      </c>
      <c r="G59" s="196"/>
      <c r="H59" s="196"/>
      <c r="I59" s="196">
        <f>'01 5 Pol'!G135</f>
        <v>0</v>
      </c>
      <c r="J59" s="193" t="str">
        <f>IF(I75=0,"",I59/I75*100)</f>
        <v/>
      </c>
    </row>
    <row r="60" spans="1:10" ht="36.75" customHeight="1" x14ac:dyDescent="0.2">
      <c r="A60" s="182"/>
      <c r="B60" s="187" t="s">
        <v>78</v>
      </c>
      <c r="C60" s="188" t="s">
        <v>79</v>
      </c>
      <c r="D60" s="189"/>
      <c r="E60" s="189"/>
      <c r="F60" s="195" t="s">
        <v>24</v>
      </c>
      <c r="G60" s="196"/>
      <c r="H60" s="196"/>
      <c r="I60" s="196">
        <f>'01 5 Pol'!G139</f>
        <v>0</v>
      </c>
      <c r="J60" s="193" t="str">
        <f>IF(I75=0,"",I60/I75*100)</f>
        <v/>
      </c>
    </row>
    <row r="61" spans="1:10" ht="36.75" customHeight="1" x14ac:dyDescent="0.2">
      <c r="A61" s="182"/>
      <c r="B61" s="187" t="s">
        <v>80</v>
      </c>
      <c r="C61" s="188" t="s">
        <v>81</v>
      </c>
      <c r="D61" s="189"/>
      <c r="E61" s="189"/>
      <c r="F61" s="195" t="s">
        <v>24</v>
      </c>
      <c r="G61" s="196"/>
      <c r="H61" s="196"/>
      <c r="I61" s="196">
        <f>'01 5 Pol'!G143</f>
        <v>0</v>
      </c>
      <c r="J61" s="193" t="str">
        <f>IF(I75=0,"",I61/I75*100)</f>
        <v/>
      </c>
    </row>
    <row r="62" spans="1:10" ht="36.75" customHeight="1" x14ac:dyDescent="0.2">
      <c r="A62" s="182"/>
      <c r="B62" s="187" t="s">
        <v>82</v>
      </c>
      <c r="C62" s="188" t="s">
        <v>83</v>
      </c>
      <c r="D62" s="189"/>
      <c r="E62" s="189"/>
      <c r="F62" s="195" t="s">
        <v>24</v>
      </c>
      <c r="G62" s="196"/>
      <c r="H62" s="196"/>
      <c r="I62" s="196">
        <f>'01 5 Pol'!G179</f>
        <v>0</v>
      </c>
      <c r="J62" s="193" t="str">
        <f>IF(I75=0,"",I62/I75*100)</f>
        <v/>
      </c>
    </row>
    <row r="63" spans="1:10" ht="36.75" customHeight="1" x14ac:dyDescent="0.2">
      <c r="A63" s="182"/>
      <c r="B63" s="187" t="s">
        <v>84</v>
      </c>
      <c r="C63" s="188" t="s">
        <v>85</v>
      </c>
      <c r="D63" s="189"/>
      <c r="E63" s="189"/>
      <c r="F63" s="195" t="s">
        <v>24</v>
      </c>
      <c r="G63" s="196"/>
      <c r="H63" s="196"/>
      <c r="I63" s="196">
        <f>'01 5 Pol'!G183</f>
        <v>0</v>
      </c>
      <c r="J63" s="193" t="str">
        <f>IF(I75=0,"",I63/I75*100)</f>
        <v/>
      </c>
    </row>
    <row r="64" spans="1:10" ht="36.75" customHeight="1" x14ac:dyDescent="0.2">
      <c r="A64" s="182"/>
      <c r="B64" s="187" t="s">
        <v>86</v>
      </c>
      <c r="C64" s="188" t="s">
        <v>87</v>
      </c>
      <c r="D64" s="189"/>
      <c r="E64" s="189"/>
      <c r="F64" s="195" t="s">
        <v>24</v>
      </c>
      <c r="G64" s="196"/>
      <c r="H64" s="196"/>
      <c r="I64" s="196">
        <f>'01 5 Pol'!G8+'01 5 Pol'!G186</f>
        <v>0</v>
      </c>
      <c r="J64" s="193" t="str">
        <f>IF(I75=0,"",I64/I75*100)</f>
        <v/>
      </c>
    </row>
    <row r="65" spans="1:10" ht="36.75" customHeight="1" x14ac:dyDescent="0.2">
      <c r="A65" s="182"/>
      <c r="B65" s="187" t="s">
        <v>88</v>
      </c>
      <c r="C65" s="188" t="s">
        <v>89</v>
      </c>
      <c r="D65" s="189"/>
      <c r="E65" s="189"/>
      <c r="F65" s="195" t="s">
        <v>24</v>
      </c>
      <c r="G65" s="196"/>
      <c r="H65" s="196"/>
      <c r="I65" s="196">
        <f>'01 5 Pol'!G191</f>
        <v>0</v>
      </c>
      <c r="J65" s="193" t="str">
        <f>IF(I75=0,"",I65/I75*100)</f>
        <v/>
      </c>
    </row>
    <row r="66" spans="1:10" ht="36.75" customHeight="1" x14ac:dyDescent="0.2">
      <c r="A66" s="182"/>
      <c r="B66" s="187" t="s">
        <v>90</v>
      </c>
      <c r="C66" s="188" t="s">
        <v>91</v>
      </c>
      <c r="D66" s="189"/>
      <c r="E66" s="189"/>
      <c r="F66" s="195" t="s">
        <v>24</v>
      </c>
      <c r="G66" s="196"/>
      <c r="H66" s="196"/>
      <c r="I66" s="196">
        <f>'01 5 Pol'!G195</f>
        <v>0</v>
      </c>
      <c r="J66" s="193" t="str">
        <f>IF(I75=0,"",I66/I75*100)</f>
        <v/>
      </c>
    </row>
    <row r="67" spans="1:10" ht="36.75" customHeight="1" x14ac:dyDescent="0.2">
      <c r="A67" s="182"/>
      <c r="B67" s="187" t="s">
        <v>92</v>
      </c>
      <c r="C67" s="188" t="s">
        <v>93</v>
      </c>
      <c r="D67" s="189"/>
      <c r="E67" s="189"/>
      <c r="F67" s="195" t="s">
        <v>24</v>
      </c>
      <c r="G67" s="196"/>
      <c r="H67" s="196"/>
      <c r="I67" s="196">
        <f>'01 5 Pol'!G198</f>
        <v>0</v>
      </c>
      <c r="J67" s="193" t="str">
        <f>IF(I75=0,"",I67/I75*100)</f>
        <v/>
      </c>
    </row>
    <row r="68" spans="1:10" ht="36.75" customHeight="1" x14ac:dyDescent="0.2">
      <c r="A68" s="182"/>
      <c r="B68" s="187" t="s">
        <v>94</v>
      </c>
      <c r="C68" s="188" t="s">
        <v>95</v>
      </c>
      <c r="D68" s="189"/>
      <c r="E68" s="189"/>
      <c r="F68" s="195" t="s">
        <v>24</v>
      </c>
      <c r="G68" s="196"/>
      <c r="H68" s="196"/>
      <c r="I68" s="196">
        <f>'01 5 Pol'!G211</f>
        <v>0</v>
      </c>
      <c r="J68" s="193" t="str">
        <f>IF(I75=0,"",I68/I75*100)</f>
        <v/>
      </c>
    </row>
    <row r="69" spans="1:10" ht="36.75" customHeight="1" x14ac:dyDescent="0.2">
      <c r="A69" s="182"/>
      <c r="B69" s="187" t="s">
        <v>96</v>
      </c>
      <c r="C69" s="188" t="s">
        <v>97</v>
      </c>
      <c r="D69" s="189"/>
      <c r="E69" s="189"/>
      <c r="F69" s="195" t="s">
        <v>24</v>
      </c>
      <c r="G69" s="196"/>
      <c r="H69" s="196"/>
      <c r="I69" s="196">
        <f>'01 5 Pol'!G219</f>
        <v>0</v>
      </c>
      <c r="J69" s="193" t="str">
        <f>IF(I75=0,"",I69/I75*100)</f>
        <v/>
      </c>
    </row>
    <row r="70" spans="1:10" ht="36.75" customHeight="1" x14ac:dyDescent="0.2">
      <c r="A70" s="182"/>
      <c r="B70" s="187" t="s">
        <v>98</v>
      </c>
      <c r="C70" s="188" t="s">
        <v>99</v>
      </c>
      <c r="D70" s="189"/>
      <c r="E70" s="189"/>
      <c r="F70" s="195" t="s">
        <v>24</v>
      </c>
      <c r="G70" s="196"/>
      <c r="H70" s="196"/>
      <c r="I70" s="196">
        <f>'01 5 Pol'!G222</f>
        <v>0</v>
      </c>
      <c r="J70" s="193" t="str">
        <f>IF(I75=0,"",I70/I75*100)</f>
        <v/>
      </c>
    </row>
    <row r="71" spans="1:10" ht="36.75" customHeight="1" x14ac:dyDescent="0.2">
      <c r="A71" s="182"/>
      <c r="B71" s="187" t="s">
        <v>100</v>
      </c>
      <c r="C71" s="188" t="s">
        <v>101</v>
      </c>
      <c r="D71" s="189"/>
      <c r="E71" s="189"/>
      <c r="F71" s="195" t="s">
        <v>25</v>
      </c>
      <c r="G71" s="196"/>
      <c r="H71" s="196"/>
      <c r="I71" s="196">
        <f>'01 5 Pol'!G157</f>
        <v>0</v>
      </c>
      <c r="J71" s="193" t="str">
        <f>IF(I75=0,"",I71/I75*100)</f>
        <v/>
      </c>
    </row>
    <row r="72" spans="1:10" ht="36.75" customHeight="1" x14ac:dyDescent="0.2">
      <c r="A72" s="182"/>
      <c r="B72" s="187" t="s">
        <v>102</v>
      </c>
      <c r="C72" s="188" t="s">
        <v>103</v>
      </c>
      <c r="D72" s="189"/>
      <c r="E72" s="189"/>
      <c r="F72" s="195" t="s">
        <v>25</v>
      </c>
      <c r="G72" s="196"/>
      <c r="H72" s="196"/>
      <c r="I72" s="196">
        <f>'01 5 Pol'!G166</f>
        <v>0</v>
      </c>
      <c r="J72" s="193" t="str">
        <f>IF(I75=0,"",I72/I75*100)</f>
        <v/>
      </c>
    </row>
    <row r="73" spans="1:10" ht="36.75" customHeight="1" x14ac:dyDescent="0.2">
      <c r="A73" s="182"/>
      <c r="B73" s="187" t="s">
        <v>104</v>
      </c>
      <c r="C73" s="188" t="s">
        <v>105</v>
      </c>
      <c r="D73" s="189"/>
      <c r="E73" s="189"/>
      <c r="F73" s="195" t="s">
        <v>25</v>
      </c>
      <c r="G73" s="196"/>
      <c r="H73" s="196"/>
      <c r="I73" s="196">
        <f>'01 5 Pol'!G173</f>
        <v>0</v>
      </c>
      <c r="J73" s="193" t="str">
        <f>IF(I75=0,"",I73/I75*100)</f>
        <v/>
      </c>
    </row>
    <row r="74" spans="1:10" ht="36.75" customHeight="1" x14ac:dyDescent="0.2">
      <c r="A74" s="182"/>
      <c r="B74" s="187" t="s">
        <v>106</v>
      </c>
      <c r="C74" s="188" t="s">
        <v>107</v>
      </c>
      <c r="D74" s="189"/>
      <c r="E74" s="189"/>
      <c r="F74" s="195" t="s">
        <v>26</v>
      </c>
      <c r="G74" s="196"/>
      <c r="H74" s="196"/>
      <c r="I74" s="196">
        <f>'01 5 Pol'!G233</f>
        <v>0</v>
      </c>
      <c r="J74" s="193" t="str">
        <f>IF(I75=0,"",I74/I75*100)</f>
        <v/>
      </c>
    </row>
    <row r="75" spans="1:10" ht="25.5" customHeight="1" x14ac:dyDescent="0.2">
      <c r="A75" s="183"/>
      <c r="B75" s="190" t="s">
        <v>1</v>
      </c>
      <c r="C75" s="191"/>
      <c r="D75" s="192"/>
      <c r="E75" s="192"/>
      <c r="F75" s="197"/>
      <c r="G75" s="198"/>
      <c r="H75" s="198"/>
      <c r="I75" s="198">
        <f>SUM(I50:I74)</f>
        <v>0</v>
      </c>
      <c r="J75" s="194">
        <f>SUM(J50:J74)</f>
        <v>0</v>
      </c>
    </row>
    <row r="76" spans="1:10" x14ac:dyDescent="0.2">
      <c r="F76" s="135"/>
      <c r="G76" s="135"/>
      <c r="H76" s="135"/>
      <c r="I76" s="135"/>
      <c r="J76" s="136"/>
    </row>
    <row r="77" spans="1:10" x14ac:dyDescent="0.2">
      <c r="F77" s="135"/>
      <c r="G77" s="135"/>
      <c r="H77" s="135"/>
      <c r="I77" s="135"/>
      <c r="J77" s="136"/>
    </row>
    <row r="78" spans="1:10" x14ac:dyDescent="0.2">
      <c r="F78" s="135"/>
      <c r="G78" s="135"/>
      <c r="H78" s="135"/>
      <c r="I78" s="135"/>
      <c r="J78" s="136"/>
    </row>
  </sheetData>
  <sheetProtection algorithmName="SHA-512" hashValue="cyhJ68CPpAAO8OWVy4Jf3Oy8Clf9AlgaqCGvpt39z946W32D20bYJl5oHLWStfTNdzGJCjaJss4cxw2YA5wN9Q==" saltValue="sBAlgYHYQFHJMOim7fU08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nFo7jZTc6Lsv5PDFOmWJR8vf+mYAR+ValQN/TCU1WbeFp803qXHC1ARlPtVrMTFxDmuTnqo5MX3JpPPefN9oQg==" saltValue="bDFixwHTMsS9MTXklvW/e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314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0" customWidth="1"/>
    <col min="3" max="3" width="63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0" t="s">
        <v>110</v>
      </c>
      <c r="B1" s="200"/>
      <c r="C1" s="200"/>
      <c r="D1" s="200"/>
      <c r="E1" s="200"/>
      <c r="F1" s="200"/>
      <c r="G1" s="200"/>
      <c r="AG1" t="s">
        <v>111</v>
      </c>
    </row>
    <row r="2" spans="1:60" ht="24.95" customHeight="1" x14ac:dyDescent="0.2">
      <c r="A2" s="201" t="s">
        <v>7</v>
      </c>
      <c r="B2" s="49" t="s">
        <v>50</v>
      </c>
      <c r="C2" s="204" t="s">
        <v>51</v>
      </c>
      <c r="D2" s="202"/>
      <c r="E2" s="202"/>
      <c r="F2" s="202"/>
      <c r="G2" s="203"/>
      <c r="AG2" t="s">
        <v>112</v>
      </c>
    </row>
    <row r="3" spans="1:60" ht="24.95" customHeight="1" x14ac:dyDescent="0.2">
      <c r="A3" s="201" t="s">
        <v>8</v>
      </c>
      <c r="B3" s="49" t="s">
        <v>45</v>
      </c>
      <c r="C3" s="204" t="s">
        <v>46</v>
      </c>
      <c r="D3" s="202"/>
      <c r="E3" s="202"/>
      <c r="F3" s="202"/>
      <c r="G3" s="203"/>
      <c r="AC3" s="180" t="s">
        <v>112</v>
      </c>
      <c r="AG3" t="s">
        <v>113</v>
      </c>
    </row>
    <row r="4" spans="1:60" ht="24.95" customHeight="1" x14ac:dyDescent="0.2">
      <c r="A4" s="205" t="s">
        <v>9</v>
      </c>
      <c r="B4" s="206" t="s">
        <v>43</v>
      </c>
      <c r="C4" s="207" t="s">
        <v>44</v>
      </c>
      <c r="D4" s="208"/>
      <c r="E4" s="208"/>
      <c r="F4" s="208"/>
      <c r="G4" s="209"/>
      <c r="AG4" t="s">
        <v>114</v>
      </c>
    </row>
    <row r="5" spans="1:60" x14ac:dyDescent="0.2">
      <c r="D5" s="10"/>
    </row>
    <row r="6" spans="1:60" ht="38.25" x14ac:dyDescent="0.2">
      <c r="A6" s="211" t="s">
        <v>115</v>
      </c>
      <c r="B6" s="213" t="s">
        <v>116</v>
      </c>
      <c r="C6" s="213" t="s">
        <v>117</v>
      </c>
      <c r="D6" s="212" t="s">
        <v>118</v>
      </c>
      <c r="E6" s="211" t="s">
        <v>119</v>
      </c>
      <c r="F6" s="210" t="s">
        <v>120</v>
      </c>
      <c r="G6" s="211" t="s">
        <v>29</v>
      </c>
      <c r="H6" s="214" t="s">
        <v>30</v>
      </c>
      <c r="I6" s="214" t="s">
        <v>121</v>
      </c>
      <c r="J6" s="214" t="s">
        <v>31</v>
      </c>
      <c r="K6" s="214" t="s">
        <v>122</v>
      </c>
      <c r="L6" s="214" t="s">
        <v>123</v>
      </c>
      <c r="M6" s="214" t="s">
        <v>124</v>
      </c>
      <c r="N6" s="214" t="s">
        <v>125</v>
      </c>
      <c r="O6" s="214" t="s">
        <v>126</v>
      </c>
      <c r="P6" s="214" t="s">
        <v>127</v>
      </c>
      <c r="Q6" s="214" t="s">
        <v>128</v>
      </c>
      <c r="R6" s="214" t="s">
        <v>129</v>
      </c>
      <c r="S6" s="214" t="s">
        <v>130</v>
      </c>
      <c r="T6" s="214" t="s">
        <v>131</v>
      </c>
      <c r="U6" s="214" t="s">
        <v>132</v>
      </c>
      <c r="V6" s="214" t="s">
        <v>133</v>
      </c>
      <c r="W6" s="214" t="s">
        <v>134</v>
      </c>
      <c r="X6" s="214" t="s">
        <v>135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 x14ac:dyDescent="0.2">
      <c r="A8" s="228" t="s">
        <v>136</v>
      </c>
      <c r="B8" s="229" t="s">
        <v>86</v>
      </c>
      <c r="C8" s="252" t="s">
        <v>87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2"/>
      <c r="O8" s="232">
        <f>SUM(O9:O11)</f>
        <v>0</v>
      </c>
      <c r="P8" s="232"/>
      <c r="Q8" s="232">
        <f>SUM(Q9:Q11)</f>
        <v>0</v>
      </c>
      <c r="R8" s="232"/>
      <c r="S8" s="232"/>
      <c r="T8" s="233"/>
      <c r="U8" s="227"/>
      <c r="V8" s="227">
        <f>SUM(V9:V11)</f>
        <v>1</v>
      </c>
      <c r="W8" s="227"/>
      <c r="X8" s="227"/>
      <c r="AG8" t="s">
        <v>137</v>
      </c>
    </row>
    <row r="9" spans="1:60" outlineLevel="1" x14ac:dyDescent="0.2">
      <c r="A9" s="241">
        <v>1</v>
      </c>
      <c r="B9" s="242" t="s">
        <v>138</v>
      </c>
      <c r="C9" s="253" t="s">
        <v>139</v>
      </c>
      <c r="D9" s="243" t="s">
        <v>140</v>
      </c>
      <c r="E9" s="244">
        <v>1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0</v>
      </c>
      <c r="O9" s="246">
        <f>ROUND(E9*N9,2)</f>
        <v>0</v>
      </c>
      <c r="P9" s="246">
        <v>0</v>
      </c>
      <c r="Q9" s="246">
        <f>ROUND(E9*P9,2)</f>
        <v>0</v>
      </c>
      <c r="R9" s="246" t="s">
        <v>141</v>
      </c>
      <c r="S9" s="246" t="s">
        <v>142</v>
      </c>
      <c r="T9" s="247" t="s">
        <v>143</v>
      </c>
      <c r="U9" s="224">
        <v>1</v>
      </c>
      <c r="V9" s="224">
        <f>ROUND(E9*U9,2)</f>
        <v>1</v>
      </c>
      <c r="W9" s="224"/>
      <c r="X9" s="224" t="s">
        <v>144</v>
      </c>
      <c r="Y9" s="215"/>
      <c r="Z9" s="215"/>
      <c r="AA9" s="215"/>
      <c r="AB9" s="215"/>
      <c r="AC9" s="215"/>
      <c r="AD9" s="215"/>
      <c r="AE9" s="215"/>
      <c r="AF9" s="215"/>
      <c r="AG9" s="215" t="s">
        <v>145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 x14ac:dyDescent="0.2">
      <c r="A10" s="234">
        <v>2</v>
      </c>
      <c r="B10" s="235" t="s">
        <v>146</v>
      </c>
      <c r="C10" s="254" t="s">
        <v>147</v>
      </c>
      <c r="D10" s="236" t="s">
        <v>140</v>
      </c>
      <c r="E10" s="237">
        <v>1</v>
      </c>
      <c r="F10" s="238"/>
      <c r="G10" s="239">
        <f>ROUND(E10*F10,2)</f>
        <v>0</v>
      </c>
      <c r="H10" s="238"/>
      <c r="I10" s="239">
        <f>ROUND(E10*H10,2)</f>
        <v>0</v>
      </c>
      <c r="J10" s="238"/>
      <c r="K10" s="239">
        <f>ROUND(E10*J10,2)</f>
        <v>0</v>
      </c>
      <c r="L10" s="239">
        <v>21</v>
      </c>
      <c r="M10" s="239">
        <f>G10*(1+L10/100)</f>
        <v>0</v>
      </c>
      <c r="N10" s="239">
        <v>0</v>
      </c>
      <c r="O10" s="239">
        <f>ROUND(E10*N10,2)</f>
        <v>0</v>
      </c>
      <c r="P10" s="239">
        <v>0</v>
      </c>
      <c r="Q10" s="239">
        <f>ROUND(E10*P10,2)</f>
        <v>0</v>
      </c>
      <c r="R10" s="239"/>
      <c r="S10" s="239" t="s">
        <v>148</v>
      </c>
      <c r="T10" s="240" t="s">
        <v>143</v>
      </c>
      <c r="U10" s="224">
        <v>0</v>
      </c>
      <c r="V10" s="224">
        <f>ROUND(E10*U10,2)</f>
        <v>0</v>
      </c>
      <c r="W10" s="224"/>
      <c r="X10" s="224" t="s">
        <v>149</v>
      </c>
      <c r="Y10" s="215"/>
      <c r="Z10" s="215"/>
      <c r="AA10" s="215"/>
      <c r="AB10" s="215"/>
      <c r="AC10" s="215"/>
      <c r="AD10" s="215"/>
      <c r="AE10" s="215"/>
      <c r="AF10" s="215"/>
      <c r="AG10" s="215" t="s">
        <v>150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1" x14ac:dyDescent="0.2">
      <c r="A11" s="222"/>
      <c r="B11" s="223"/>
      <c r="C11" s="255" t="s">
        <v>151</v>
      </c>
      <c r="D11" s="248"/>
      <c r="E11" s="248"/>
      <c r="F11" s="248"/>
      <c r="G11" s="248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15"/>
      <c r="Z11" s="215"/>
      <c r="AA11" s="215"/>
      <c r="AB11" s="215"/>
      <c r="AC11" s="215"/>
      <c r="AD11" s="215"/>
      <c r="AE11" s="215"/>
      <c r="AF11" s="215"/>
      <c r="AG11" s="215" t="s">
        <v>152</v>
      </c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x14ac:dyDescent="0.2">
      <c r="A12" s="228" t="s">
        <v>136</v>
      </c>
      <c r="B12" s="229" t="s">
        <v>60</v>
      </c>
      <c r="C12" s="252" t="s">
        <v>61</v>
      </c>
      <c r="D12" s="230"/>
      <c r="E12" s="231"/>
      <c r="F12" s="232"/>
      <c r="G12" s="232">
        <f>SUMIF(AG13:AG13,"&lt;&gt;NOR",G13:G13)</f>
        <v>0</v>
      </c>
      <c r="H12" s="232"/>
      <c r="I12" s="232">
        <f>SUM(I13:I13)</f>
        <v>0</v>
      </c>
      <c r="J12" s="232"/>
      <c r="K12" s="232">
        <f>SUM(K13:K13)</f>
        <v>0</v>
      </c>
      <c r="L12" s="232"/>
      <c r="M12" s="232">
        <f>SUM(M13:M13)</f>
        <v>0</v>
      </c>
      <c r="N12" s="232"/>
      <c r="O12" s="232">
        <f>SUM(O13:O13)</f>
        <v>0</v>
      </c>
      <c r="P12" s="232"/>
      <c r="Q12" s="232">
        <f>SUM(Q13:Q13)</f>
        <v>0</v>
      </c>
      <c r="R12" s="232"/>
      <c r="S12" s="232"/>
      <c r="T12" s="233"/>
      <c r="U12" s="227"/>
      <c r="V12" s="227">
        <f>SUM(V13:V13)</f>
        <v>0</v>
      </c>
      <c r="W12" s="227"/>
      <c r="X12" s="227"/>
      <c r="AG12" t="s">
        <v>137</v>
      </c>
    </row>
    <row r="13" spans="1:60" outlineLevel="1" x14ac:dyDescent="0.2">
      <c r="A13" s="241">
        <v>3</v>
      </c>
      <c r="B13" s="242" t="s">
        <v>153</v>
      </c>
      <c r="C13" s="253" t="s">
        <v>154</v>
      </c>
      <c r="D13" s="243" t="s">
        <v>155</v>
      </c>
      <c r="E13" s="244">
        <v>501</v>
      </c>
      <c r="F13" s="245"/>
      <c r="G13" s="246">
        <f>ROUND(E13*F13,2)</f>
        <v>0</v>
      </c>
      <c r="H13" s="245"/>
      <c r="I13" s="246">
        <f>ROUND(E13*H13,2)</f>
        <v>0</v>
      </c>
      <c r="J13" s="245"/>
      <c r="K13" s="246">
        <f>ROUND(E13*J13,2)</f>
        <v>0</v>
      </c>
      <c r="L13" s="246">
        <v>21</v>
      </c>
      <c r="M13" s="246">
        <f>G13*(1+L13/100)</f>
        <v>0</v>
      </c>
      <c r="N13" s="246">
        <v>0</v>
      </c>
      <c r="O13" s="246">
        <f>ROUND(E13*N13,2)</f>
        <v>0</v>
      </c>
      <c r="P13" s="246">
        <v>0</v>
      </c>
      <c r="Q13" s="246">
        <f>ROUND(E13*P13,2)</f>
        <v>0</v>
      </c>
      <c r="R13" s="246"/>
      <c r="S13" s="246" t="s">
        <v>148</v>
      </c>
      <c r="T13" s="247" t="s">
        <v>143</v>
      </c>
      <c r="U13" s="224">
        <v>0</v>
      </c>
      <c r="V13" s="224">
        <f>ROUND(E13*U13,2)</f>
        <v>0</v>
      </c>
      <c r="W13" s="224"/>
      <c r="X13" s="224" t="s">
        <v>149</v>
      </c>
      <c r="Y13" s="215"/>
      <c r="Z13" s="215"/>
      <c r="AA13" s="215"/>
      <c r="AB13" s="215"/>
      <c r="AC13" s="215"/>
      <c r="AD13" s="215"/>
      <c r="AE13" s="215"/>
      <c r="AF13" s="215"/>
      <c r="AG13" s="215" t="s">
        <v>150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x14ac:dyDescent="0.2">
      <c r="A14" s="228" t="s">
        <v>136</v>
      </c>
      <c r="B14" s="229" t="s">
        <v>62</v>
      </c>
      <c r="C14" s="252" t="s">
        <v>63</v>
      </c>
      <c r="D14" s="230"/>
      <c r="E14" s="231"/>
      <c r="F14" s="232"/>
      <c r="G14" s="232">
        <f>SUMIF(AG15:AG18,"&lt;&gt;NOR",G15:G18)</f>
        <v>0</v>
      </c>
      <c r="H14" s="232"/>
      <c r="I14" s="232">
        <f>SUM(I15:I18)</f>
        <v>0</v>
      </c>
      <c r="J14" s="232"/>
      <c r="K14" s="232">
        <f>SUM(K15:K18)</f>
        <v>0</v>
      </c>
      <c r="L14" s="232"/>
      <c r="M14" s="232">
        <f>SUM(M15:M18)</f>
        <v>0</v>
      </c>
      <c r="N14" s="232"/>
      <c r="O14" s="232">
        <f>SUM(O15:O18)</f>
        <v>0</v>
      </c>
      <c r="P14" s="232"/>
      <c r="Q14" s="232">
        <f>SUM(Q15:Q18)</f>
        <v>0</v>
      </c>
      <c r="R14" s="232"/>
      <c r="S14" s="232"/>
      <c r="T14" s="233"/>
      <c r="U14" s="227"/>
      <c r="V14" s="227">
        <f>SUM(V15:V18)</f>
        <v>0.51</v>
      </c>
      <c r="W14" s="227"/>
      <c r="X14" s="227"/>
      <c r="AG14" t="s">
        <v>137</v>
      </c>
    </row>
    <row r="15" spans="1:60" outlineLevel="1" x14ac:dyDescent="0.2">
      <c r="A15" s="234">
        <v>4</v>
      </c>
      <c r="B15" s="235" t="s">
        <v>156</v>
      </c>
      <c r="C15" s="254" t="s">
        <v>157</v>
      </c>
      <c r="D15" s="236" t="s">
        <v>158</v>
      </c>
      <c r="E15" s="237">
        <v>4.25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39">
        <v>0</v>
      </c>
      <c r="O15" s="239">
        <f>ROUND(E15*N15,2)</f>
        <v>0</v>
      </c>
      <c r="P15" s="239">
        <v>0</v>
      </c>
      <c r="Q15" s="239">
        <f>ROUND(E15*P15,2)</f>
        <v>0</v>
      </c>
      <c r="R15" s="239" t="s">
        <v>159</v>
      </c>
      <c r="S15" s="239" t="s">
        <v>142</v>
      </c>
      <c r="T15" s="240" t="s">
        <v>160</v>
      </c>
      <c r="U15" s="224">
        <v>0.12</v>
      </c>
      <c r="V15" s="224">
        <f>ROUND(E15*U15,2)</f>
        <v>0.51</v>
      </c>
      <c r="W15" s="224"/>
      <c r="X15" s="224" t="s">
        <v>161</v>
      </c>
      <c r="Y15" s="215"/>
      <c r="Z15" s="215"/>
      <c r="AA15" s="215"/>
      <c r="AB15" s="215"/>
      <c r="AC15" s="215"/>
      <c r="AD15" s="215"/>
      <c r="AE15" s="215"/>
      <c r="AF15" s="215"/>
      <c r="AG15" s="215" t="s">
        <v>162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1" x14ac:dyDescent="0.2">
      <c r="A16" s="222"/>
      <c r="B16" s="223"/>
      <c r="C16" s="256" t="s">
        <v>163</v>
      </c>
      <c r="D16" s="249"/>
      <c r="E16" s="249"/>
      <c r="F16" s="249"/>
      <c r="G16" s="249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15"/>
      <c r="Z16" s="215"/>
      <c r="AA16" s="215"/>
      <c r="AB16" s="215"/>
      <c r="AC16" s="215"/>
      <c r="AD16" s="215"/>
      <c r="AE16" s="215"/>
      <c r="AF16" s="215"/>
      <c r="AG16" s="215" t="s">
        <v>164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1" x14ac:dyDescent="0.2">
      <c r="A17" s="222"/>
      <c r="B17" s="223"/>
      <c r="C17" s="257" t="s">
        <v>165</v>
      </c>
      <c r="D17" s="225"/>
      <c r="E17" s="226">
        <v>1.25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15"/>
      <c r="Z17" s="215"/>
      <c r="AA17" s="215"/>
      <c r="AB17" s="215"/>
      <c r="AC17" s="215"/>
      <c r="AD17" s="215"/>
      <c r="AE17" s="215"/>
      <c r="AF17" s="215"/>
      <c r="AG17" s="215" t="s">
        <v>166</v>
      </c>
      <c r="AH17" s="215">
        <v>0</v>
      </c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22"/>
      <c r="B18" s="223"/>
      <c r="C18" s="257" t="s">
        <v>167</v>
      </c>
      <c r="D18" s="225"/>
      <c r="E18" s="226">
        <v>3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15"/>
      <c r="Z18" s="215"/>
      <c r="AA18" s="215"/>
      <c r="AB18" s="215"/>
      <c r="AC18" s="215"/>
      <c r="AD18" s="215"/>
      <c r="AE18" s="215"/>
      <c r="AF18" s="215"/>
      <c r="AG18" s="215" t="s">
        <v>166</v>
      </c>
      <c r="AH18" s="215">
        <v>0</v>
      </c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x14ac:dyDescent="0.2">
      <c r="A19" s="228" t="s">
        <v>136</v>
      </c>
      <c r="B19" s="229" t="s">
        <v>64</v>
      </c>
      <c r="C19" s="252" t="s">
        <v>65</v>
      </c>
      <c r="D19" s="230"/>
      <c r="E19" s="231"/>
      <c r="F19" s="232"/>
      <c r="G19" s="232">
        <f>SUMIF(AG20:AG33,"&lt;&gt;NOR",G20:G33)</f>
        <v>0</v>
      </c>
      <c r="H19" s="232"/>
      <c r="I19" s="232">
        <f>SUM(I20:I33)</f>
        <v>0</v>
      </c>
      <c r="J19" s="232"/>
      <c r="K19" s="232">
        <f>SUM(K20:K33)</f>
        <v>0</v>
      </c>
      <c r="L19" s="232"/>
      <c r="M19" s="232">
        <f>SUM(M20:M33)</f>
        <v>0</v>
      </c>
      <c r="N19" s="232"/>
      <c r="O19" s="232">
        <f>SUM(O20:O33)</f>
        <v>0</v>
      </c>
      <c r="P19" s="232"/>
      <c r="Q19" s="232">
        <f>SUM(Q20:Q33)</f>
        <v>0</v>
      </c>
      <c r="R19" s="232"/>
      <c r="S19" s="232"/>
      <c r="T19" s="233"/>
      <c r="U19" s="227"/>
      <c r="V19" s="227">
        <f>SUM(V20:V33)</f>
        <v>14.67</v>
      </c>
      <c r="W19" s="227"/>
      <c r="X19" s="227"/>
      <c r="AG19" t="s">
        <v>137</v>
      </c>
    </row>
    <row r="20" spans="1:60" outlineLevel="1" x14ac:dyDescent="0.2">
      <c r="A20" s="234">
        <v>5</v>
      </c>
      <c r="B20" s="235" t="s">
        <v>168</v>
      </c>
      <c r="C20" s="254" t="s">
        <v>169</v>
      </c>
      <c r="D20" s="236" t="s">
        <v>158</v>
      </c>
      <c r="E20" s="237">
        <v>52.19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0</v>
      </c>
      <c r="O20" s="239">
        <f>ROUND(E20*N20,2)</f>
        <v>0</v>
      </c>
      <c r="P20" s="239">
        <v>0</v>
      </c>
      <c r="Q20" s="239">
        <f>ROUND(E20*P20,2)</f>
        <v>0</v>
      </c>
      <c r="R20" s="239" t="s">
        <v>170</v>
      </c>
      <c r="S20" s="239" t="s">
        <v>142</v>
      </c>
      <c r="T20" s="240" t="s">
        <v>160</v>
      </c>
      <c r="U20" s="224">
        <v>0.12</v>
      </c>
      <c r="V20" s="224">
        <f>ROUND(E20*U20,2)</f>
        <v>6.26</v>
      </c>
      <c r="W20" s="224"/>
      <c r="X20" s="224" t="s">
        <v>161</v>
      </c>
      <c r="Y20" s="215"/>
      <c r="Z20" s="215"/>
      <c r="AA20" s="215"/>
      <c r="AB20" s="215"/>
      <c r="AC20" s="215"/>
      <c r="AD20" s="215"/>
      <c r="AE20" s="215"/>
      <c r="AF20" s="215"/>
      <c r="AG20" s="215" t="s">
        <v>162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ht="33.75" outlineLevel="1" x14ac:dyDescent="0.2">
      <c r="A21" s="222"/>
      <c r="B21" s="223"/>
      <c r="C21" s="256" t="s">
        <v>171</v>
      </c>
      <c r="D21" s="249"/>
      <c r="E21" s="249"/>
      <c r="F21" s="249"/>
      <c r="G21" s="249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15"/>
      <c r="Z21" s="215"/>
      <c r="AA21" s="215"/>
      <c r="AB21" s="215"/>
      <c r="AC21" s="215"/>
      <c r="AD21" s="215"/>
      <c r="AE21" s="215"/>
      <c r="AF21" s="215"/>
      <c r="AG21" s="215" t="s">
        <v>164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50" t="str">
        <f>C21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1" s="215"/>
      <c r="BC21" s="215"/>
      <c r="BD21" s="215"/>
      <c r="BE21" s="215"/>
      <c r="BF21" s="215"/>
      <c r="BG21" s="215"/>
      <c r="BH21" s="215"/>
    </row>
    <row r="22" spans="1:60" outlineLevel="1" x14ac:dyDescent="0.2">
      <c r="A22" s="222"/>
      <c r="B22" s="223"/>
      <c r="C22" s="257" t="s">
        <v>172</v>
      </c>
      <c r="D22" s="225"/>
      <c r="E22" s="226">
        <v>10.4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15"/>
      <c r="Z22" s="215"/>
      <c r="AA22" s="215"/>
      <c r="AB22" s="215"/>
      <c r="AC22" s="215"/>
      <c r="AD22" s="215"/>
      <c r="AE22" s="215"/>
      <c r="AF22" s="215"/>
      <c r="AG22" s="215" t="s">
        <v>166</v>
      </c>
      <c r="AH22" s="215">
        <v>0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outlineLevel="1" x14ac:dyDescent="0.2">
      <c r="A23" s="222"/>
      <c r="B23" s="223"/>
      <c r="C23" s="257" t="s">
        <v>173</v>
      </c>
      <c r="D23" s="225"/>
      <c r="E23" s="226">
        <v>18.75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15"/>
      <c r="Z23" s="215"/>
      <c r="AA23" s="215"/>
      <c r="AB23" s="215"/>
      <c r="AC23" s="215"/>
      <c r="AD23" s="215"/>
      <c r="AE23" s="215"/>
      <c r="AF23" s="215"/>
      <c r="AG23" s="215" t="s">
        <v>166</v>
      </c>
      <c r="AH23" s="215">
        <v>0</v>
      </c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outlineLevel="1" x14ac:dyDescent="0.2">
      <c r="A24" s="222"/>
      <c r="B24" s="223"/>
      <c r="C24" s="257" t="s">
        <v>174</v>
      </c>
      <c r="D24" s="225"/>
      <c r="E24" s="226">
        <v>23.04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15"/>
      <c r="Z24" s="215"/>
      <c r="AA24" s="215"/>
      <c r="AB24" s="215"/>
      <c r="AC24" s="215"/>
      <c r="AD24" s="215"/>
      <c r="AE24" s="215"/>
      <c r="AF24" s="215"/>
      <c r="AG24" s="215" t="s">
        <v>166</v>
      </c>
      <c r="AH24" s="215">
        <v>0</v>
      </c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1" x14ac:dyDescent="0.2">
      <c r="A25" s="234">
        <v>6</v>
      </c>
      <c r="B25" s="235" t="s">
        <v>175</v>
      </c>
      <c r="C25" s="254" t="s">
        <v>176</v>
      </c>
      <c r="D25" s="236" t="s">
        <v>158</v>
      </c>
      <c r="E25" s="237">
        <v>13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39" t="s">
        <v>170</v>
      </c>
      <c r="S25" s="239" t="s">
        <v>142</v>
      </c>
      <c r="T25" s="240" t="s">
        <v>160</v>
      </c>
      <c r="U25" s="224">
        <v>0.37</v>
      </c>
      <c r="V25" s="224">
        <f>ROUND(E25*U25,2)</f>
        <v>4.8099999999999996</v>
      </c>
      <c r="W25" s="224"/>
      <c r="X25" s="224" t="s">
        <v>161</v>
      </c>
      <c r="Y25" s="215"/>
      <c r="Z25" s="215"/>
      <c r="AA25" s="215"/>
      <c r="AB25" s="215"/>
      <c r="AC25" s="215"/>
      <c r="AD25" s="215"/>
      <c r="AE25" s="215"/>
      <c r="AF25" s="215"/>
      <c r="AG25" s="215" t="s">
        <v>162</v>
      </c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ht="22.5" outlineLevel="1" x14ac:dyDescent="0.2">
      <c r="A26" s="222"/>
      <c r="B26" s="223"/>
      <c r="C26" s="256" t="s">
        <v>177</v>
      </c>
      <c r="D26" s="249"/>
      <c r="E26" s="249"/>
      <c r="F26" s="249"/>
      <c r="G26" s="249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15"/>
      <c r="Z26" s="215"/>
      <c r="AA26" s="215"/>
      <c r="AB26" s="215"/>
      <c r="AC26" s="215"/>
      <c r="AD26" s="215"/>
      <c r="AE26" s="215"/>
      <c r="AF26" s="215"/>
      <c r="AG26" s="215" t="s">
        <v>164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50" t="str">
        <f>C26</f>
        <v>zapažených i nezapažených s urovnáním dna do předepsaného profilu a spádu, s přehozením výkopku na přilehlém terénu na vzdálenost do 3 m od podélné osy rýhy nebo s naložením výkopku na dopravní prostředek.</v>
      </c>
      <c r="BB26" s="215"/>
      <c r="BC26" s="215"/>
      <c r="BD26" s="215"/>
      <c r="BE26" s="215"/>
      <c r="BF26" s="215"/>
      <c r="BG26" s="215"/>
      <c r="BH26" s="215"/>
    </row>
    <row r="27" spans="1:60" outlineLevel="1" x14ac:dyDescent="0.2">
      <c r="A27" s="222"/>
      <c r="B27" s="223"/>
      <c r="C27" s="257" t="s">
        <v>178</v>
      </c>
      <c r="D27" s="225"/>
      <c r="E27" s="226">
        <v>13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15"/>
      <c r="Z27" s="215"/>
      <c r="AA27" s="215"/>
      <c r="AB27" s="215"/>
      <c r="AC27" s="215"/>
      <c r="AD27" s="215"/>
      <c r="AE27" s="215"/>
      <c r="AF27" s="215"/>
      <c r="AG27" s="215" t="s">
        <v>166</v>
      </c>
      <c r="AH27" s="215">
        <v>0</v>
      </c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 x14ac:dyDescent="0.2">
      <c r="A28" s="234">
        <v>7</v>
      </c>
      <c r="B28" s="235" t="s">
        <v>179</v>
      </c>
      <c r="C28" s="254" t="s">
        <v>180</v>
      </c>
      <c r="D28" s="236" t="s">
        <v>158</v>
      </c>
      <c r="E28" s="237">
        <v>17.39667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39" t="s">
        <v>170</v>
      </c>
      <c r="S28" s="239" t="s">
        <v>142</v>
      </c>
      <c r="T28" s="240" t="s">
        <v>160</v>
      </c>
      <c r="U28" s="224">
        <v>0.11</v>
      </c>
      <c r="V28" s="224">
        <f>ROUND(E28*U28,2)</f>
        <v>1.91</v>
      </c>
      <c r="W28" s="224"/>
      <c r="X28" s="224" t="s">
        <v>161</v>
      </c>
      <c r="Y28" s="215"/>
      <c r="Z28" s="215"/>
      <c r="AA28" s="215"/>
      <c r="AB28" s="215"/>
      <c r="AC28" s="215"/>
      <c r="AD28" s="215"/>
      <c r="AE28" s="215"/>
      <c r="AF28" s="215"/>
      <c r="AG28" s="215" t="s">
        <v>162</v>
      </c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ht="22.5" outlineLevel="1" x14ac:dyDescent="0.2">
      <c r="A29" s="222"/>
      <c r="B29" s="223"/>
      <c r="C29" s="256" t="s">
        <v>181</v>
      </c>
      <c r="D29" s="249"/>
      <c r="E29" s="249"/>
      <c r="F29" s="249"/>
      <c r="G29" s="249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15"/>
      <c r="Z29" s="215"/>
      <c r="AA29" s="215"/>
      <c r="AB29" s="215"/>
      <c r="AC29" s="215"/>
      <c r="AD29" s="215"/>
      <c r="AE29" s="215"/>
      <c r="AF29" s="215"/>
      <c r="AG29" s="215" t="s">
        <v>164</v>
      </c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50" t="str">
        <f>C29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29" s="215"/>
      <c r="BC29" s="215"/>
      <c r="BD29" s="215"/>
      <c r="BE29" s="215"/>
      <c r="BF29" s="215"/>
      <c r="BG29" s="215"/>
      <c r="BH29" s="215"/>
    </row>
    <row r="30" spans="1:60" outlineLevel="1" x14ac:dyDescent="0.2">
      <c r="A30" s="222"/>
      <c r="B30" s="223"/>
      <c r="C30" s="257" t="s">
        <v>182</v>
      </c>
      <c r="D30" s="225"/>
      <c r="E30" s="226">
        <v>17.39667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15"/>
      <c r="Z30" s="215"/>
      <c r="AA30" s="215"/>
      <c r="AB30" s="215"/>
      <c r="AC30" s="215"/>
      <c r="AD30" s="215"/>
      <c r="AE30" s="215"/>
      <c r="AF30" s="215"/>
      <c r="AG30" s="215" t="s">
        <v>166</v>
      </c>
      <c r="AH30" s="215">
        <v>0</v>
      </c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1" x14ac:dyDescent="0.2">
      <c r="A31" s="234">
        <v>8</v>
      </c>
      <c r="B31" s="235" t="s">
        <v>183</v>
      </c>
      <c r="C31" s="254" t="s">
        <v>184</v>
      </c>
      <c r="D31" s="236" t="s">
        <v>158</v>
      </c>
      <c r="E31" s="237">
        <v>4.3333300000000001</v>
      </c>
      <c r="F31" s="238"/>
      <c r="G31" s="239">
        <f>ROUND(E31*F31,2)</f>
        <v>0</v>
      </c>
      <c r="H31" s="238"/>
      <c r="I31" s="239">
        <f>ROUND(E31*H31,2)</f>
        <v>0</v>
      </c>
      <c r="J31" s="238"/>
      <c r="K31" s="239">
        <f>ROUND(E31*J31,2)</f>
        <v>0</v>
      </c>
      <c r="L31" s="239">
        <v>21</v>
      </c>
      <c r="M31" s="239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39" t="s">
        <v>170</v>
      </c>
      <c r="S31" s="239" t="s">
        <v>142</v>
      </c>
      <c r="T31" s="240" t="s">
        <v>160</v>
      </c>
      <c r="U31" s="224">
        <v>0.39</v>
      </c>
      <c r="V31" s="224">
        <f>ROUND(E31*U31,2)</f>
        <v>1.69</v>
      </c>
      <c r="W31" s="224"/>
      <c r="X31" s="224" t="s">
        <v>161</v>
      </c>
      <c r="Y31" s="215"/>
      <c r="Z31" s="215"/>
      <c r="AA31" s="215"/>
      <c r="AB31" s="215"/>
      <c r="AC31" s="215"/>
      <c r="AD31" s="215"/>
      <c r="AE31" s="215"/>
      <c r="AF31" s="215"/>
      <c r="AG31" s="215" t="s">
        <v>162</v>
      </c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ht="22.5" outlineLevel="1" x14ac:dyDescent="0.2">
      <c r="A32" s="222"/>
      <c r="B32" s="223"/>
      <c r="C32" s="256" t="s">
        <v>177</v>
      </c>
      <c r="D32" s="249"/>
      <c r="E32" s="249"/>
      <c r="F32" s="249"/>
      <c r="G32" s="249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15"/>
      <c r="Z32" s="215"/>
      <c r="AA32" s="215"/>
      <c r="AB32" s="215"/>
      <c r="AC32" s="215"/>
      <c r="AD32" s="215"/>
      <c r="AE32" s="215"/>
      <c r="AF32" s="215"/>
      <c r="AG32" s="215" t="s">
        <v>164</v>
      </c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50" t="str">
        <f>C32</f>
        <v>zapažených i nezapažených s urovnáním dna do předepsaného profilu a spádu, s přehozením výkopku na přilehlém terénu na vzdálenost do 3 m od podélné osy rýhy nebo s naložením výkopku na dopravní prostředek.</v>
      </c>
      <c r="BB32" s="215"/>
      <c r="BC32" s="215"/>
      <c r="BD32" s="215"/>
      <c r="BE32" s="215"/>
      <c r="BF32" s="215"/>
      <c r="BG32" s="215"/>
      <c r="BH32" s="215"/>
    </row>
    <row r="33" spans="1:60" outlineLevel="1" x14ac:dyDescent="0.2">
      <c r="A33" s="222"/>
      <c r="B33" s="223"/>
      <c r="C33" s="257" t="s">
        <v>185</v>
      </c>
      <c r="D33" s="225"/>
      <c r="E33" s="226">
        <v>4.3333300000000001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15"/>
      <c r="Z33" s="215"/>
      <c r="AA33" s="215"/>
      <c r="AB33" s="215"/>
      <c r="AC33" s="215"/>
      <c r="AD33" s="215"/>
      <c r="AE33" s="215"/>
      <c r="AF33" s="215"/>
      <c r="AG33" s="215" t="s">
        <v>166</v>
      </c>
      <c r="AH33" s="215">
        <v>0</v>
      </c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x14ac:dyDescent="0.2">
      <c r="A34" s="228" t="s">
        <v>136</v>
      </c>
      <c r="B34" s="229" t="s">
        <v>66</v>
      </c>
      <c r="C34" s="252" t="s">
        <v>67</v>
      </c>
      <c r="D34" s="230"/>
      <c r="E34" s="231"/>
      <c r="F34" s="232"/>
      <c r="G34" s="232">
        <f>SUMIF(AG35:AG40,"&lt;&gt;NOR",G35:G40)</f>
        <v>0</v>
      </c>
      <c r="H34" s="232"/>
      <c r="I34" s="232">
        <f>SUM(I35:I40)</f>
        <v>0</v>
      </c>
      <c r="J34" s="232"/>
      <c r="K34" s="232">
        <f>SUM(K35:K40)</f>
        <v>0</v>
      </c>
      <c r="L34" s="232"/>
      <c r="M34" s="232">
        <f>SUM(M35:M40)</f>
        <v>0</v>
      </c>
      <c r="N34" s="232"/>
      <c r="O34" s="232">
        <f>SUM(O35:O40)</f>
        <v>0.03</v>
      </c>
      <c r="P34" s="232"/>
      <c r="Q34" s="232">
        <f>SUM(Q35:Q40)</f>
        <v>0</v>
      </c>
      <c r="R34" s="232"/>
      <c r="S34" s="232"/>
      <c r="T34" s="233"/>
      <c r="U34" s="227"/>
      <c r="V34" s="227">
        <f>SUM(V35:V40)</f>
        <v>27.6</v>
      </c>
      <c r="W34" s="227"/>
      <c r="X34" s="227"/>
      <c r="AG34" t="s">
        <v>137</v>
      </c>
    </row>
    <row r="35" spans="1:60" ht="22.5" outlineLevel="1" x14ac:dyDescent="0.2">
      <c r="A35" s="234">
        <v>9</v>
      </c>
      <c r="B35" s="235" t="s">
        <v>186</v>
      </c>
      <c r="C35" s="254" t="s">
        <v>187</v>
      </c>
      <c r="D35" s="236" t="s">
        <v>188</v>
      </c>
      <c r="E35" s="237">
        <v>34.200000000000003</v>
      </c>
      <c r="F35" s="238"/>
      <c r="G35" s="239">
        <f>ROUND(E35*F35,2)</f>
        <v>0</v>
      </c>
      <c r="H35" s="238"/>
      <c r="I35" s="239">
        <f>ROUND(E35*H35,2)</f>
        <v>0</v>
      </c>
      <c r="J35" s="238"/>
      <c r="K35" s="239">
        <f>ROUND(E35*J35,2)</f>
        <v>0</v>
      </c>
      <c r="L35" s="239">
        <v>21</v>
      </c>
      <c r="M35" s="239">
        <f>G35*(1+L35/100)</f>
        <v>0</v>
      </c>
      <c r="N35" s="239">
        <v>8.5999999999999998E-4</v>
      </c>
      <c r="O35" s="239">
        <f>ROUND(E35*N35,2)</f>
        <v>0.03</v>
      </c>
      <c r="P35" s="239">
        <v>0</v>
      </c>
      <c r="Q35" s="239">
        <f>ROUND(E35*P35,2)</f>
        <v>0</v>
      </c>
      <c r="R35" s="239" t="s">
        <v>170</v>
      </c>
      <c r="S35" s="239" t="s">
        <v>142</v>
      </c>
      <c r="T35" s="240" t="s">
        <v>160</v>
      </c>
      <c r="U35" s="224">
        <v>0.48</v>
      </c>
      <c r="V35" s="224">
        <f>ROUND(E35*U35,2)</f>
        <v>16.420000000000002</v>
      </c>
      <c r="W35" s="224"/>
      <c r="X35" s="224" t="s">
        <v>161</v>
      </c>
      <c r="Y35" s="215"/>
      <c r="Z35" s="215"/>
      <c r="AA35" s="215"/>
      <c r="AB35" s="215"/>
      <c r="AC35" s="215"/>
      <c r="AD35" s="215"/>
      <c r="AE35" s="215"/>
      <c r="AF35" s="215"/>
      <c r="AG35" s="215" t="s">
        <v>162</v>
      </c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 x14ac:dyDescent="0.2">
      <c r="A36" s="222"/>
      <c r="B36" s="223"/>
      <c r="C36" s="256" t="s">
        <v>189</v>
      </c>
      <c r="D36" s="249"/>
      <c r="E36" s="249"/>
      <c r="F36" s="249"/>
      <c r="G36" s="249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15"/>
      <c r="Z36" s="215"/>
      <c r="AA36" s="215"/>
      <c r="AB36" s="215"/>
      <c r="AC36" s="215"/>
      <c r="AD36" s="215"/>
      <c r="AE36" s="215"/>
      <c r="AF36" s="215"/>
      <c r="AG36" s="215" t="s">
        <v>164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outlineLevel="1" x14ac:dyDescent="0.2">
      <c r="A37" s="222"/>
      <c r="B37" s="223"/>
      <c r="C37" s="257" t="s">
        <v>190</v>
      </c>
      <c r="D37" s="225"/>
      <c r="E37" s="226">
        <v>15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15"/>
      <c r="Z37" s="215"/>
      <c r="AA37" s="215"/>
      <c r="AB37" s="215"/>
      <c r="AC37" s="215"/>
      <c r="AD37" s="215"/>
      <c r="AE37" s="215"/>
      <c r="AF37" s="215"/>
      <c r="AG37" s="215" t="s">
        <v>166</v>
      </c>
      <c r="AH37" s="215">
        <v>0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outlineLevel="1" x14ac:dyDescent="0.2">
      <c r="A38" s="222"/>
      <c r="B38" s="223"/>
      <c r="C38" s="257" t="s">
        <v>191</v>
      </c>
      <c r="D38" s="225"/>
      <c r="E38" s="226">
        <v>19.2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15"/>
      <c r="Z38" s="215"/>
      <c r="AA38" s="215"/>
      <c r="AB38" s="215"/>
      <c r="AC38" s="215"/>
      <c r="AD38" s="215"/>
      <c r="AE38" s="215"/>
      <c r="AF38" s="215"/>
      <c r="AG38" s="215" t="s">
        <v>166</v>
      </c>
      <c r="AH38" s="215">
        <v>0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outlineLevel="1" x14ac:dyDescent="0.2">
      <c r="A39" s="234">
        <v>10</v>
      </c>
      <c r="B39" s="235" t="s">
        <v>192</v>
      </c>
      <c r="C39" s="254" t="s">
        <v>193</v>
      </c>
      <c r="D39" s="236" t="s">
        <v>188</v>
      </c>
      <c r="E39" s="237">
        <v>34.200000000000003</v>
      </c>
      <c r="F39" s="238"/>
      <c r="G39" s="239">
        <f>ROUND(E39*F39,2)</f>
        <v>0</v>
      </c>
      <c r="H39" s="238"/>
      <c r="I39" s="239">
        <f>ROUND(E39*H39,2)</f>
        <v>0</v>
      </c>
      <c r="J39" s="238"/>
      <c r="K39" s="239">
        <f>ROUND(E39*J39,2)</f>
        <v>0</v>
      </c>
      <c r="L39" s="239">
        <v>21</v>
      </c>
      <c r="M39" s="239">
        <f>G39*(1+L39/100)</f>
        <v>0</v>
      </c>
      <c r="N39" s="239">
        <v>0</v>
      </c>
      <c r="O39" s="239">
        <f>ROUND(E39*N39,2)</f>
        <v>0</v>
      </c>
      <c r="P39" s="239">
        <v>0</v>
      </c>
      <c r="Q39" s="239">
        <f>ROUND(E39*P39,2)</f>
        <v>0</v>
      </c>
      <c r="R39" s="239" t="s">
        <v>170</v>
      </c>
      <c r="S39" s="239" t="s">
        <v>142</v>
      </c>
      <c r="T39" s="240" t="s">
        <v>160</v>
      </c>
      <c r="U39" s="224">
        <v>0.32700000000000001</v>
      </c>
      <c r="V39" s="224">
        <f>ROUND(E39*U39,2)</f>
        <v>11.18</v>
      </c>
      <c r="W39" s="224"/>
      <c r="X39" s="224" t="s">
        <v>161</v>
      </c>
      <c r="Y39" s="215"/>
      <c r="Z39" s="215"/>
      <c r="AA39" s="215"/>
      <c r="AB39" s="215"/>
      <c r="AC39" s="215"/>
      <c r="AD39" s="215"/>
      <c r="AE39" s="215"/>
      <c r="AF39" s="215"/>
      <c r="AG39" s="215" t="s">
        <v>162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1" x14ac:dyDescent="0.2">
      <c r="A40" s="222"/>
      <c r="B40" s="223"/>
      <c r="C40" s="256" t="s">
        <v>194</v>
      </c>
      <c r="D40" s="249"/>
      <c r="E40" s="249"/>
      <c r="F40" s="249"/>
      <c r="G40" s="249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15"/>
      <c r="Z40" s="215"/>
      <c r="AA40" s="215"/>
      <c r="AB40" s="215"/>
      <c r="AC40" s="215"/>
      <c r="AD40" s="215"/>
      <c r="AE40" s="215"/>
      <c r="AF40" s="215"/>
      <c r="AG40" s="215" t="s">
        <v>164</v>
      </c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x14ac:dyDescent="0.2">
      <c r="A41" s="228" t="s">
        <v>136</v>
      </c>
      <c r="B41" s="229" t="s">
        <v>68</v>
      </c>
      <c r="C41" s="252" t="s">
        <v>69</v>
      </c>
      <c r="D41" s="230"/>
      <c r="E41" s="231"/>
      <c r="F41" s="232"/>
      <c r="G41" s="232">
        <f>SUMIF(AG42:AG50,"&lt;&gt;NOR",G42:G50)</f>
        <v>0</v>
      </c>
      <c r="H41" s="232"/>
      <c r="I41" s="232">
        <f>SUM(I42:I50)</f>
        <v>0</v>
      </c>
      <c r="J41" s="232"/>
      <c r="K41" s="232">
        <f>SUM(K42:K50)</f>
        <v>0</v>
      </c>
      <c r="L41" s="232"/>
      <c r="M41" s="232">
        <f>SUM(M42:M50)</f>
        <v>0</v>
      </c>
      <c r="N41" s="232"/>
      <c r="O41" s="232">
        <f>SUM(O42:O50)</f>
        <v>0</v>
      </c>
      <c r="P41" s="232"/>
      <c r="Q41" s="232">
        <f>SUM(Q42:Q50)</f>
        <v>0</v>
      </c>
      <c r="R41" s="232"/>
      <c r="S41" s="232"/>
      <c r="T41" s="233"/>
      <c r="U41" s="227"/>
      <c r="V41" s="227">
        <f>SUM(V42:V50)</f>
        <v>64.099999999999994</v>
      </c>
      <c r="W41" s="227"/>
      <c r="X41" s="227"/>
      <c r="AG41" t="s">
        <v>137</v>
      </c>
    </row>
    <row r="42" spans="1:60" ht="22.5" outlineLevel="1" x14ac:dyDescent="0.2">
      <c r="A42" s="234">
        <v>11</v>
      </c>
      <c r="B42" s="235" t="s">
        <v>195</v>
      </c>
      <c r="C42" s="254" t="s">
        <v>196</v>
      </c>
      <c r="D42" s="236" t="s">
        <v>158</v>
      </c>
      <c r="E42" s="237">
        <v>65.19</v>
      </c>
      <c r="F42" s="238"/>
      <c r="G42" s="239">
        <f>ROUND(E42*F42,2)</f>
        <v>0</v>
      </c>
      <c r="H42" s="238"/>
      <c r="I42" s="239">
        <f>ROUND(E42*H42,2)</f>
        <v>0</v>
      </c>
      <c r="J42" s="238"/>
      <c r="K42" s="239">
        <f>ROUND(E42*J42,2)</f>
        <v>0</v>
      </c>
      <c r="L42" s="239">
        <v>21</v>
      </c>
      <c r="M42" s="239">
        <f>G42*(1+L42/100)</f>
        <v>0</v>
      </c>
      <c r="N42" s="239">
        <v>0</v>
      </c>
      <c r="O42" s="239">
        <f>ROUND(E42*N42,2)</f>
        <v>0</v>
      </c>
      <c r="P42" s="239">
        <v>0</v>
      </c>
      <c r="Q42" s="239">
        <f>ROUND(E42*P42,2)</f>
        <v>0</v>
      </c>
      <c r="R42" s="239" t="s">
        <v>170</v>
      </c>
      <c r="S42" s="239" t="s">
        <v>142</v>
      </c>
      <c r="T42" s="240" t="s">
        <v>160</v>
      </c>
      <c r="U42" s="224">
        <v>0.65</v>
      </c>
      <c r="V42" s="224">
        <f>ROUND(E42*U42,2)</f>
        <v>42.37</v>
      </c>
      <c r="W42" s="224"/>
      <c r="X42" s="224" t="s">
        <v>161</v>
      </c>
      <c r="Y42" s="215"/>
      <c r="Z42" s="215"/>
      <c r="AA42" s="215"/>
      <c r="AB42" s="215"/>
      <c r="AC42" s="215"/>
      <c r="AD42" s="215"/>
      <c r="AE42" s="215"/>
      <c r="AF42" s="215"/>
      <c r="AG42" s="215" t="s">
        <v>162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 x14ac:dyDescent="0.2">
      <c r="A43" s="222"/>
      <c r="B43" s="223"/>
      <c r="C43" s="257" t="s">
        <v>197</v>
      </c>
      <c r="D43" s="225"/>
      <c r="E43" s="226">
        <v>10.4</v>
      </c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15"/>
      <c r="Z43" s="215"/>
      <c r="AA43" s="215"/>
      <c r="AB43" s="215"/>
      <c r="AC43" s="215"/>
      <c r="AD43" s="215"/>
      <c r="AE43" s="215"/>
      <c r="AF43" s="215"/>
      <c r="AG43" s="215" t="s">
        <v>166</v>
      </c>
      <c r="AH43" s="215">
        <v>0</v>
      </c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1" x14ac:dyDescent="0.2">
      <c r="A44" s="222"/>
      <c r="B44" s="223"/>
      <c r="C44" s="257" t="s">
        <v>198</v>
      </c>
      <c r="D44" s="225"/>
      <c r="E44" s="226">
        <v>18.75</v>
      </c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15"/>
      <c r="Z44" s="215"/>
      <c r="AA44" s="215"/>
      <c r="AB44" s="215"/>
      <c r="AC44" s="215"/>
      <c r="AD44" s="215"/>
      <c r="AE44" s="215"/>
      <c r="AF44" s="215"/>
      <c r="AG44" s="215" t="s">
        <v>166</v>
      </c>
      <c r="AH44" s="215">
        <v>0</v>
      </c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1" x14ac:dyDescent="0.2">
      <c r="A45" s="222"/>
      <c r="B45" s="223"/>
      <c r="C45" s="257" t="s">
        <v>178</v>
      </c>
      <c r="D45" s="225"/>
      <c r="E45" s="226">
        <v>13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15"/>
      <c r="Z45" s="215"/>
      <c r="AA45" s="215"/>
      <c r="AB45" s="215"/>
      <c r="AC45" s="215"/>
      <c r="AD45" s="215"/>
      <c r="AE45" s="215"/>
      <c r="AF45" s="215"/>
      <c r="AG45" s="215" t="s">
        <v>166</v>
      </c>
      <c r="AH45" s="215">
        <v>0</v>
      </c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 x14ac:dyDescent="0.2">
      <c r="A46" s="222"/>
      <c r="B46" s="223"/>
      <c r="C46" s="257" t="s">
        <v>199</v>
      </c>
      <c r="D46" s="225"/>
      <c r="E46" s="226">
        <v>23.04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15"/>
      <c r="Z46" s="215"/>
      <c r="AA46" s="215"/>
      <c r="AB46" s="215"/>
      <c r="AC46" s="215"/>
      <c r="AD46" s="215"/>
      <c r="AE46" s="215"/>
      <c r="AF46" s="215"/>
      <c r="AG46" s="215" t="s">
        <v>166</v>
      </c>
      <c r="AH46" s="215">
        <v>0</v>
      </c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 x14ac:dyDescent="0.2">
      <c r="A47" s="234">
        <v>12</v>
      </c>
      <c r="B47" s="235" t="s">
        <v>200</v>
      </c>
      <c r="C47" s="254" t="s">
        <v>201</v>
      </c>
      <c r="D47" s="236" t="s">
        <v>158</v>
      </c>
      <c r="E47" s="237">
        <v>41.79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0</v>
      </c>
      <c r="O47" s="239">
        <f>ROUND(E47*N47,2)</f>
        <v>0</v>
      </c>
      <c r="P47" s="239">
        <v>0</v>
      </c>
      <c r="Q47" s="239">
        <f>ROUND(E47*P47,2)</f>
        <v>0</v>
      </c>
      <c r="R47" s="239" t="s">
        <v>170</v>
      </c>
      <c r="S47" s="239" t="s">
        <v>142</v>
      </c>
      <c r="T47" s="240" t="s">
        <v>160</v>
      </c>
      <c r="U47" s="224">
        <v>0.52</v>
      </c>
      <c r="V47" s="224">
        <f>ROUND(E47*U47,2)</f>
        <v>21.73</v>
      </c>
      <c r="W47" s="224"/>
      <c r="X47" s="224" t="s">
        <v>161</v>
      </c>
      <c r="Y47" s="215"/>
      <c r="Z47" s="215"/>
      <c r="AA47" s="215"/>
      <c r="AB47" s="215"/>
      <c r="AC47" s="215"/>
      <c r="AD47" s="215"/>
      <c r="AE47" s="215"/>
      <c r="AF47" s="215"/>
      <c r="AG47" s="215" t="s">
        <v>162</v>
      </c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outlineLevel="1" x14ac:dyDescent="0.2">
      <c r="A48" s="222"/>
      <c r="B48" s="223"/>
      <c r="C48" s="256" t="s">
        <v>202</v>
      </c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5"/>
      <c r="Z48" s="215"/>
      <c r="AA48" s="215"/>
      <c r="AB48" s="215"/>
      <c r="AC48" s="215"/>
      <c r="AD48" s="215"/>
      <c r="AE48" s="215"/>
      <c r="AF48" s="215"/>
      <c r="AG48" s="215" t="s">
        <v>164</v>
      </c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50" t="str">
        <f>C48</f>
        <v>bez naložení do dopravní nádoby, ale s vyprázdněním dopravní nádoby na hromadu nebo na dopravní prostředek,</v>
      </c>
      <c r="BB48" s="215"/>
      <c r="BC48" s="215"/>
      <c r="BD48" s="215"/>
      <c r="BE48" s="215"/>
      <c r="BF48" s="215"/>
      <c r="BG48" s="215"/>
      <c r="BH48" s="215"/>
    </row>
    <row r="49" spans="1:60" outlineLevel="1" x14ac:dyDescent="0.2">
      <c r="A49" s="222"/>
      <c r="B49" s="223"/>
      <c r="C49" s="257" t="s">
        <v>198</v>
      </c>
      <c r="D49" s="225"/>
      <c r="E49" s="226">
        <v>18.75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15"/>
      <c r="Z49" s="215"/>
      <c r="AA49" s="215"/>
      <c r="AB49" s="215"/>
      <c r="AC49" s="215"/>
      <c r="AD49" s="215"/>
      <c r="AE49" s="215"/>
      <c r="AF49" s="215"/>
      <c r="AG49" s="215" t="s">
        <v>166</v>
      </c>
      <c r="AH49" s="215">
        <v>0</v>
      </c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1" x14ac:dyDescent="0.2">
      <c r="A50" s="222"/>
      <c r="B50" s="223"/>
      <c r="C50" s="257" t="s">
        <v>199</v>
      </c>
      <c r="D50" s="225"/>
      <c r="E50" s="226">
        <v>23.04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15"/>
      <c r="Z50" s="215"/>
      <c r="AA50" s="215"/>
      <c r="AB50" s="215"/>
      <c r="AC50" s="215"/>
      <c r="AD50" s="215"/>
      <c r="AE50" s="215"/>
      <c r="AF50" s="215"/>
      <c r="AG50" s="215" t="s">
        <v>166</v>
      </c>
      <c r="AH50" s="215">
        <v>0</v>
      </c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x14ac:dyDescent="0.2">
      <c r="A51" s="228" t="s">
        <v>136</v>
      </c>
      <c r="B51" s="229" t="s">
        <v>60</v>
      </c>
      <c r="C51" s="252" t="s">
        <v>61</v>
      </c>
      <c r="D51" s="230"/>
      <c r="E51" s="231"/>
      <c r="F51" s="232"/>
      <c r="G51" s="232">
        <f>SUMIF(AG52:AG59,"&lt;&gt;NOR",G52:G59)</f>
        <v>0</v>
      </c>
      <c r="H51" s="232"/>
      <c r="I51" s="232">
        <f>SUM(I52:I59)</f>
        <v>0</v>
      </c>
      <c r="J51" s="232"/>
      <c r="K51" s="232">
        <f>SUM(K52:K59)</f>
        <v>0</v>
      </c>
      <c r="L51" s="232"/>
      <c r="M51" s="232">
        <f>SUM(M52:M59)</f>
        <v>0</v>
      </c>
      <c r="N51" s="232"/>
      <c r="O51" s="232">
        <f>SUM(O52:O59)</f>
        <v>0</v>
      </c>
      <c r="P51" s="232"/>
      <c r="Q51" s="232">
        <f>SUM(Q52:Q59)</f>
        <v>0</v>
      </c>
      <c r="R51" s="232"/>
      <c r="S51" s="232"/>
      <c r="T51" s="233"/>
      <c r="U51" s="227"/>
      <c r="V51" s="227">
        <f>SUM(V52:V59)</f>
        <v>0.56999999999999995</v>
      </c>
      <c r="W51" s="227"/>
      <c r="X51" s="227"/>
      <c r="AG51" t="s">
        <v>137</v>
      </c>
    </row>
    <row r="52" spans="1:60" ht="22.5" outlineLevel="1" x14ac:dyDescent="0.2">
      <c r="A52" s="234">
        <v>13</v>
      </c>
      <c r="B52" s="235" t="s">
        <v>203</v>
      </c>
      <c r="C52" s="254" t="s">
        <v>204</v>
      </c>
      <c r="D52" s="236" t="s">
        <v>158</v>
      </c>
      <c r="E52" s="237">
        <v>52.19</v>
      </c>
      <c r="F52" s="238"/>
      <c r="G52" s="239">
        <f>ROUND(E52*F52,2)</f>
        <v>0</v>
      </c>
      <c r="H52" s="238"/>
      <c r="I52" s="239">
        <f>ROUND(E52*H52,2)</f>
        <v>0</v>
      </c>
      <c r="J52" s="238"/>
      <c r="K52" s="239">
        <f>ROUND(E52*J52,2)</f>
        <v>0</v>
      </c>
      <c r="L52" s="239">
        <v>21</v>
      </c>
      <c r="M52" s="239">
        <f>G52*(1+L52/100)</f>
        <v>0</v>
      </c>
      <c r="N52" s="239">
        <v>0</v>
      </c>
      <c r="O52" s="239">
        <f>ROUND(E52*N52,2)</f>
        <v>0</v>
      </c>
      <c r="P52" s="239">
        <v>0</v>
      </c>
      <c r="Q52" s="239">
        <f>ROUND(E52*P52,2)</f>
        <v>0</v>
      </c>
      <c r="R52" s="239" t="s">
        <v>170</v>
      </c>
      <c r="S52" s="239" t="s">
        <v>142</v>
      </c>
      <c r="T52" s="240" t="s">
        <v>160</v>
      </c>
      <c r="U52" s="224">
        <v>1.0999999999999999E-2</v>
      </c>
      <c r="V52" s="224">
        <f>ROUND(E52*U52,2)</f>
        <v>0.56999999999999995</v>
      </c>
      <c r="W52" s="224"/>
      <c r="X52" s="224" t="s">
        <v>161</v>
      </c>
      <c r="Y52" s="215"/>
      <c r="Z52" s="215"/>
      <c r="AA52" s="215"/>
      <c r="AB52" s="215"/>
      <c r="AC52" s="215"/>
      <c r="AD52" s="215"/>
      <c r="AE52" s="215"/>
      <c r="AF52" s="215"/>
      <c r="AG52" s="215" t="s">
        <v>162</v>
      </c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outlineLevel="1" x14ac:dyDescent="0.2">
      <c r="A53" s="222"/>
      <c r="B53" s="223"/>
      <c r="C53" s="256" t="s">
        <v>205</v>
      </c>
      <c r="D53" s="249"/>
      <c r="E53" s="249"/>
      <c r="F53" s="249"/>
      <c r="G53" s="249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15"/>
      <c r="Z53" s="215"/>
      <c r="AA53" s="215"/>
      <c r="AB53" s="215"/>
      <c r="AC53" s="215"/>
      <c r="AD53" s="215"/>
      <c r="AE53" s="215"/>
      <c r="AF53" s="215"/>
      <c r="AG53" s="215" t="s">
        <v>164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1" x14ac:dyDescent="0.2">
      <c r="A54" s="222"/>
      <c r="B54" s="223"/>
      <c r="C54" s="257" t="s">
        <v>197</v>
      </c>
      <c r="D54" s="225"/>
      <c r="E54" s="226">
        <v>10.4</v>
      </c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15"/>
      <c r="Z54" s="215"/>
      <c r="AA54" s="215"/>
      <c r="AB54" s="215"/>
      <c r="AC54" s="215"/>
      <c r="AD54" s="215"/>
      <c r="AE54" s="215"/>
      <c r="AF54" s="215"/>
      <c r="AG54" s="215" t="s">
        <v>166</v>
      </c>
      <c r="AH54" s="215">
        <v>0</v>
      </c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outlineLevel="1" x14ac:dyDescent="0.2">
      <c r="A55" s="222"/>
      <c r="B55" s="223"/>
      <c r="C55" s="257" t="s">
        <v>198</v>
      </c>
      <c r="D55" s="225"/>
      <c r="E55" s="226">
        <v>18.75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15"/>
      <c r="Z55" s="215"/>
      <c r="AA55" s="215"/>
      <c r="AB55" s="215"/>
      <c r="AC55" s="215"/>
      <c r="AD55" s="215"/>
      <c r="AE55" s="215"/>
      <c r="AF55" s="215"/>
      <c r="AG55" s="215" t="s">
        <v>166</v>
      </c>
      <c r="AH55" s="215">
        <v>0</v>
      </c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outlineLevel="1" x14ac:dyDescent="0.2">
      <c r="A56" s="222"/>
      <c r="B56" s="223"/>
      <c r="C56" s="257" t="s">
        <v>199</v>
      </c>
      <c r="D56" s="225"/>
      <c r="E56" s="226">
        <v>23.04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15"/>
      <c r="Z56" s="215"/>
      <c r="AA56" s="215"/>
      <c r="AB56" s="215"/>
      <c r="AC56" s="215"/>
      <c r="AD56" s="215"/>
      <c r="AE56" s="215"/>
      <c r="AF56" s="215"/>
      <c r="AG56" s="215" t="s">
        <v>166</v>
      </c>
      <c r="AH56" s="215">
        <v>0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ht="33.75" outlineLevel="1" x14ac:dyDescent="0.2">
      <c r="A57" s="234">
        <v>14</v>
      </c>
      <c r="B57" s="235" t="s">
        <v>206</v>
      </c>
      <c r="C57" s="254" t="s">
        <v>207</v>
      </c>
      <c r="D57" s="236" t="s">
        <v>158</v>
      </c>
      <c r="E57" s="237">
        <v>521.9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39">
        <v>0</v>
      </c>
      <c r="O57" s="239">
        <f>ROUND(E57*N57,2)</f>
        <v>0</v>
      </c>
      <c r="P57" s="239">
        <v>0</v>
      </c>
      <c r="Q57" s="239">
        <f>ROUND(E57*P57,2)</f>
        <v>0</v>
      </c>
      <c r="R57" s="239" t="s">
        <v>170</v>
      </c>
      <c r="S57" s="239" t="s">
        <v>142</v>
      </c>
      <c r="T57" s="240" t="s">
        <v>160</v>
      </c>
      <c r="U57" s="224">
        <v>0</v>
      </c>
      <c r="V57" s="224">
        <f>ROUND(E57*U57,2)</f>
        <v>0</v>
      </c>
      <c r="W57" s="224"/>
      <c r="X57" s="224" t="s">
        <v>161</v>
      </c>
      <c r="Y57" s="215"/>
      <c r="Z57" s="215"/>
      <c r="AA57" s="215"/>
      <c r="AB57" s="215"/>
      <c r="AC57" s="215"/>
      <c r="AD57" s="215"/>
      <c r="AE57" s="215"/>
      <c r="AF57" s="215"/>
      <c r="AG57" s="215" t="s">
        <v>208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1" x14ac:dyDescent="0.2">
      <c r="A58" s="222"/>
      <c r="B58" s="223"/>
      <c r="C58" s="256" t="s">
        <v>205</v>
      </c>
      <c r="D58" s="249"/>
      <c r="E58" s="249"/>
      <c r="F58" s="249"/>
      <c r="G58" s="249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15"/>
      <c r="Z58" s="215"/>
      <c r="AA58" s="215"/>
      <c r="AB58" s="215"/>
      <c r="AC58" s="215"/>
      <c r="AD58" s="215"/>
      <c r="AE58" s="215"/>
      <c r="AF58" s="215"/>
      <c r="AG58" s="215" t="s">
        <v>164</v>
      </c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1" x14ac:dyDescent="0.2">
      <c r="A59" s="222"/>
      <c r="B59" s="223"/>
      <c r="C59" s="257" t="s">
        <v>209</v>
      </c>
      <c r="D59" s="225"/>
      <c r="E59" s="226">
        <v>521.9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15"/>
      <c r="Z59" s="215"/>
      <c r="AA59" s="215"/>
      <c r="AB59" s="215"/>
      <c r="AC59" s="215"/>
      <c r="AD59" s="215"/>
      <c r="AE59" s="215"/>
      <c r="AF59" s="215"/>
      <c r="AG59" s="215" t="s">
        <v>166</v>
      </c>
      <c r="AH59" s="215">
        <v>0</v>
      </c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x14ac:dyDescent="0.2">
      <c r="A60" s="228" t="s">
        <v>136</v>
      </c>
      <c r="B60" s="229" t="s">
        <v>68</v>
      </c>
      <c r="C60" s="252" t="s">
        <v>69</v>
      </c>
      <c r="D60" s="230"/>
      <c r="E60" s="231"/>
      <c r="F60" s="232"/>
      <c r="G60" s="232">
        <f>SUMIF(AG61:AG61,"&lt;&gt;NOR",G61:G61)</f>
        <v>0</v>
      </c>
      <c r="H60" s="232"/>
      <c r="I60" s="232">
        <f>SUM(I61:I61)</f>
        <v>0</v>
      </c>
      <c r="J60" s="232"/>
      <c r="K60" s="232">
        <f>SUM(K61:K61)</f>
        <v>0</v>
      </c>
      <c r="L60" s="232"/>
      <c r="M60" s="232">
        <f>SUM(M61:M61)</f>
        <v>0</v>
      </c>
      <c r="N60" s="232"/>
      <c r="O60" s="232">
        <f>SUM(O61:O61)</f>
        <v>0</v>
      </c>
      <c r="P60" s="232"/>
      <c r="Q60" s="232">
        <f>SUM(Q61:Q61)</f>
        <v>0</v>
      </c>
      <c r="R60" s="232"/>
      <c r="S60" s="232"/>
      <c r="T60" s="233"/>
      <c r="U60" s="227"/>
      <c r="V60" s="227">
        <f>SUM(V61:V61)</f>
        <v>0</v>
      </c>
      <c r="W60" s="227"/>
      <c r="X60" s="227"/>
      <c r="AG60" t="s">
        <v>137</v>
      </c>
    </row>
    <row r="61" spans="1:60" outlineLevel="1" x14ac:dyDescent="0.2">
      <c r="A61" s="241">
        <v>15</v>
      </c>
      <c r="B61" s="242" t="s">
        <v>210</v>
      </c>
      <c r="C61" s="253" t="s">
        <v>211</v>
      </c>
      <c r="D61" s="243" t="s">
        <v>158</v>
      </c>
      <c r="E61" s="244">
        <v>52.19</v>
      </c>
      <c r="F61" s="245"/>
      <c r="G61" s="246">
        <f>ROUND(E61*F61,2)</f>
        <v>0</v>
      </c>
      <c r="H61" s="245"/>
      <c r="I61" s="246">
        <f>ROUND(E61*H61,2)</f>
        <v>0</v>
      </c>
      <c r="J61" s="245"/>
      <c r="K61" s="246">
        <f>ROUND(E61*J61,2)</f>
        <v>0</v>
      </c>
      <c r="L61" s="246">
        <v>21</v>
      </c>
      <c r="M61" s="246">
        <f>G61*(1+L61/100)</f>
        <v>0</v>
      </c>
      <c r="N61" s="246">
        <v>0</v>
      </c>
      <c r="O61" s="246">
        <f>ROUND(E61*N61,2)</f>
        <v>0</v>
      </c>
      <c r="P61" s="246">
        <v>0</v>
      </c>
      <c r="Q61" s="246">
        <f>ROUND(E61*P61,2)</f>
        <v>0</v>
      </c>
      <c r="R61" s="246" t="s">
        <v>212</v>
      </c>
      <c r="S61" s="246" t="s">
        <v>142</v>
      </c>
      <c r="T61" s="247" t="s">
        <v>160</v>
      </c>
      <c r="U61" s="224">
        <v>0</v>
      </c>
      <c r="V61" s="224">
        <f>ROUND(E61*U61,2)</f>
        <v>0</v>
      </c>
      <c r="W61" s="224"/>
      <c r="X61" s="224" t="s">
        <v>161</v>
      </c>
      <c r="Y61" s="215"/>
      <c r="Z61" s="215"/>
      <c r="AA61" s="215"/>
      <c r="AB61" s="215"/>
      <c r="AC61" s="215"/>
      <c r="AD61" s="215"/>
      <c r="AE61" s="215"/>
      <c r="AF61" s="215"/>
      <c r="AG61" s="215" t="s">
        <v>162</v>
      </c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x14ac:dyDescent="0.2">
      <c r="A62" s="228" t="s">
        <v>136</v>
      </c>
      <c r="B62" s="229" t="s">
        <v>70</v>
      </c>
      <c r="C62" s="252" t="s">
        <v>71</v>
      </c>
      <c r="D62" s="230"/>
      <c r="E62" s="231"/>
      <c r="F62" s="232"/>
      <c r="G62" s="232">
        <f>SUMIF(AG63:AG91,"&lt;&gt;NOR",G63:G91)</f>
        <v>0</v>
      </c>
      <c r="H62" s="232"/>
      <c r="I62" s="232">
        <f>SUM(I63:I91)</f>
        <v>0</v>
      </c>
      <c r="J62" s="232"/>
      <c r="K62" s="232">
        <f>SUM(K63:K91)</f>
        <v>0</v>
      </c>
      <c r="L62" s="232"/>
      <c r="M62" s="232">
        <f>SUM(M63:M91)</f>
        <v>0</v>
      </c>
      <c r="N62" s="232"/>
      <c r="O62" s="232">
        <f>SUM(O63:O91)</f>
        <v>35.25</v>
      </c>
      <c r="P62" s="232"/>
      <c r="Q62" s="232">
        <f>SUM(Q63:Q91)</f>
        <v>0</v>
      </c>
      <c r="R62" s="232"/>
      <c r="S62" s="232"/>
      <c r="T62" s="233"/>
      <c r="U62" s="227"/>
      <c r="V62" s="227">
        <f>SUM(V63:V91)</f>
        <v>17.37</v>
      </c>
      <c r="W62" s="227"/>
      <c r="X62" s="227"/>
      <c r="AG62" t="s">
        <v>137</v>
      </c>
    </row>
    <row r="63" spans="1:60" ht="22.5" outlineLevel="1" x14ac:dyDescent="0.2">
      <c r="A63" s="234">
        <v>16</v>
      </c>
      <c r="B63" s="235" t="s">
        <v>213</v>
      </c>
      <c r="C63" s="254" t="s">
        <v>214</v>
      </c>
      <c r="D63" s="236" t="s">
        <v>158</v>
      </c>
      <c r="E63" s="237">
        <v>41.540999999999997</v>
      </c>
      <c r="F63" s="238"/>
      <c r="G63" s="239">
        <f>ROUND(E63*F63,2)</f>
        <v>0</v>
      </c>
      <c r="H63" s="238"/>
      <c r="I63" s="239">
        <f>ROUND(E63*H63,2)</f>
        <v>0</v>
      </c>
      <c r="J63" s="238"/>
      <c r="K63" s="239">
        <f>ROUND(E63*J63,2)</f>
        <v>0</v>
      </c>
      <c r="L63" s="239">
        <v>21</v>
      </c>
      <c r="M63" s="239">
        <f>G63*(1+L63/100)</f>
        <v>0</v>
      </c>
      <c r="N63" s="239">
        <v>0</v>
      </c>
      <c r="O63" s="239">
        <f>ROUND(E63*N63,2)</f>
        <v>0</v>
      </c>
      <c r="P63" s="239">
        <v>0</v>
      </c>
      <c r="Q63" s="239">
        <f>ROUND(E63*P63,2)</f>
        <v>0</v>
      </c>
      <c r="R63" s="239" t="s">
        <v>170</v>
      </c>
      <c r="S63" s="239" t="s">
        <v>142</v>
      </c>
      <c r="T63" s="240" t="s">
        <v>160</v>
      </c>
      <c r="U63" s="224">
        <v>0.20200000000000001</v>
      </c>
      <c r="V63" s="224">
        <f>ROUND(E63*U63,2)</f>
        <v>8.39</v>
      </c>
      <c r="W63" s="224"/>
      <c r="X63" s="224" t="s">
        <v>161</v>
      </c>
      <c r="Y63" s="215"/>
      <c r="Z63" s="215"/>
      <c r="AA63" s="215"/>
      <c r="AB63" s="215"/>
      <c r="AC63" s="215"/>
      <c r="AD63" s="215"/>
      <c r="AE63" s="215"/>
      <c r="AF63" s="215"/>
      <c r="AG63" s="215" t="s">
        <v>162</v>
      </c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1" x14ac:dyDescent="0.2">
      <c r="A64" s="222"/>
      <c r="B64" s="223"/>
      <c r="C64" s="256" t="s">
        <v>215</v>
      </c>
      <c r="D64" s="249"/>
      <c r="E64" s="249"/>
      <c r="F64" s="249"/>
      <c r="G64" s="249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15"/>
      <c r="Z64" s="215"/>
      <c r="AA64" s="215"/>
      <c r="AB64" s="215"/>
      <c r="AC64" s="215"/>
      <c r="AD64" s="215"/>
      <c r="AE64" s="215"/>
      <c r="AF64" s="215"/>
      <c r="AG64" s="215" t="s">
        <v>164</v>
      </c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 outlineLevel="1" x14ac:dyDescent="0.2">
      <c r="A65" s="222"/>
      <c r="B65" s="223"/>
      <c r="C65" s="257" t="s">
        <v>216</v>
      </c>
      <c r="D65" s="225"/>
      <c r="E65" s="226">
        <v>4.2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15"/>
      <c r="Z65" s="215"/>
      <c r="AA65" s="215"/>
      <c r="AB65" s="215"/>
      <c r="AC65" s="215"/>
      <c r="AD65" s="215"/>
      <c r="AE65" s="215"/>
      <c r="AF65" s="215"/>
      <c r="AG65" s="215" t="s">
        <v>166</v>
      </c>
      <c r="AH65" s="215">
        <v>0</v>
      </c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outlineLevel="1" x14ac:dyDescent="0.2">
      <c r="A66" s="222"/>
      <c r="B66" s="223"/>
      <c r="C66" s="257" t="s">
        <v>217</v>
      </c>
      <c r="D66" s="225"/>
      <c r="E66" s="226">
        <v>7.8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15"/>
      <c r="Z66" s="215"/>
      <c r="AA66" s="215"/>
      <c r="AB66" s="215"/>
      <c r="AC66" s="215"/>
      <c r="AD66" s="215"/>
      <c r="AE66" s="215"/>
      <c r="AF66" s="215"/>
      <c r="AG66" s="215" t="s">
        <v>166</v>
      </c>
      <c r="AH66" s="215">
        <v>0</v>
      </c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outlineLevel="1" x14ac:dyDescent="0.2">
      <c r="A67" s="222"/>
      <c r="B67" s="223"/>
      <c r="C67" s="257" t="s">
        <v>218</v>
      </c>
      <c r="D67" s="225"/>
      <c r="E67" s="226">
        <v>18.125</v>
      </c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15"/>
      <c r="Z67" s="215"/>
      <c r="AA67" s="215"/>
      <c r="AB67" s="215"/>
      <c r="AC67" s="215"/>
      <c r="AD67" s="215"/>
      <c r="AE67" s="215"/>
      <c r="AF67" s="215"/>
      <c r="AG67" s="215" t="s">
        <v>166</v>
      </c>
      <c r="AH67" s="215">
        <v>0</v>
      </c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outlineLevel="1" x14ac:dyDescent="0.2">
      <c r="A68" s="222"/>
      <c r="B68" s="223"/>
      <c r="C68" s="257" t="s">
        <v>219</v>
      </c>
      <c r="D68" s="225"/>
      <c r="E68" s="226">
        <v>5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15"/>
      <c r="Z68" s="215"/>
      <c r="AA68" s="215"/>
      <c r="AB68" s="215"/>
      <c r="AC68" s="215"/>
      <c r="AD68" s="215"/>
      <c r="AE68" s="215"/>
      <c r="AF68" s="215"/>
      <c r="AG68" s="215" t="s">
        <v>166</v>
      </c>
      <c r="AH68" s="215">
        <v>0</v>
      </c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outlineLevel="1" x14ac:dyDescent="0.2">
      <c r="A69" s="222"/>
      <c r="B69" s="223"/>
      <c r="C69" s="257" t="s">
        <v>174</v>
      </c>
      <c r="D69" s="225"/>
      <c r="E69" s="226">
        <v>23.04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15"/>
      <c r="Z69" s="215"/>
      <c r="AA69" s="215"/>
      <c r="AB69" s="215"/>
      <c r="AC69" s="215"/>
      <c r="AD69" s="215"/>
      <c r="AE69" s="215"/>
      <c r="AF69" s="215"/>
      <c r="AG69" s="215" t="s">
        <v>166</v>
      </c>
      <c r="AH69" s="215">
        <v>0</v>
      </c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 outlineLevel="1" x14ac:dyDescent="0.2">
      <c r="A70" s="222"/>
      <c r="B70" s="223"/>
      <c r="C70" s="257" t="s">
        <v>220</v>
      </c>
      <c r="D70" s="225"/>
      <c r="E70" s="226">
        <v>-17.423999999999999</v>
      </c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15"/>
      <c r="Z70" s="215"/>
      <c r="AA70" s="215"/>
      <c r="AB70" s="215"/>
      <c r="AC70" s="215"/>
      <c r="AD70" s="215"/>
      <c r="AE70" s="215"/>
      <c r="AF70" s="215"/>
      <c r="AG70" s="215" t="s">
        <v>166</v>
      </c>
      <c r="AH70" s="215">
        <v>0</v>
      </c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1:60" outlineLevel="1" x14ac:dyDescent="0.2">
      <c r="A71" s="222"/>
      <c r="B71" s="223"/>
      <c r="C71" s="257" t="s">
        <v>221</v>
      </c>
      <c r="D71" s="225"/>
      <c r="E71" s="226">
        <v>0.8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15"/>
      <c r="Z71" s="215"/>
      <c r="AA71" s="215"/>
      <c r="AB71" s="215"/>
      <c r="AC71" s="215"/>
      <c r="AD71" s="215"/>
      <c r="AE71" s="215"/>
      <c r="AF71" s="215"/>
      <c r="AG71" s="215" t="s">
        <v>166</v>
      </c>
      <c r="AH71" s="215">
        <v>0</v>
      </c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1" x14ac:dyDescent="0.2">
      <c r="A72" s="234">
        <v>17</v>
      </c>
      <c r="B72" s="235" t="s">
        <v>222</v>
      </c>
      <c r="C72" s="254" t="s">
        <v>223</v>
      </c>
      <c r="D72" s="236" t="s">
        <v>158</v>
      </c>
      <c r="E72" s="237">
        <v>0.6</v>
      </c>
      <c r="F72" s="238"/>
      <c r="G72" s="239">
        <f>ROUND(E72*F72,2)</f>
        <v>0</v>
      </c>
      <c r="H72" s="238"/>
      <c r="I72" s="239">
        <f>ROUND(E72*H72,2)</f>
        <v>0</v>
      </c>
      <c r="J72" s="238"/>
      <c r="K72" s="239">
        <f>ROUND(E72*J72,2)</f>
        <v>0</v>
      </c>
      <c r="L72" s="239">
        <v>21</v>
      </c>
      <c r="M72" s="239">
        <f>G72*(1+L72/100)</f>
        <v>0</v>
      </c>
      <c r="N72" s="239">
        <v>1.1322000000000001</v>
      </c>
      <c r="O72" s="239">
        <f>ROUND(E72*N72,2)</f>
        <v>0.68</v>
      </c>
      <c r="P72" s="239">
        <v>0</v>
      </c>
      <c r="Q72" s="239">
        <f>ROUND(E72*P72,2)</f>
        <v>0</v>
      </c>
      <c r="R72" s="239" t="s">
        <v>224</v>
      </c>
      <c r="S72" s="239" t="s">
        <v>142</v>
      </c>
      <c r="T72" s="240" t="s">
        <v>160</v>
      </c>
      <c r="U72" s="224">
        <v>1.7</v>
      </c>
      <c r="V72" s="224">
        <f>ROUND(E72*U72,2)</f>
        <v>1.02</v>
      </c>
      <c r="W72" s="224"/>
      <c r="X72" s="224" t="s">
        <v>161</v>
      </c>
      <c r="Y72" s="215"/>
      <c r="Z72" s="215"/>
      <c r="AA72" s="215"/>
      <c r="AB72" s="215"/>
      <c r="AC72" s="215"/>
      <c r="AD72" s="215"/>
      <c r="AE72" s="215"/>
      <c r="AF72" s="215"/>
      <c r="AG72" s="215" t="s">
        <v>162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1" x14ac:dyDescent="0.2">
      <c r="A73" s="222"/>
      <c r="B73" s="223"/>
      <c r="C73" s="256" t="s">
        <v>225</v>
      </c>
      <c r="D73" s="249"/>
      <c r="E73" s="249"/>
      <c r="F73" s="249"/>
      <c r="G73" s="249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15"/>
      <c r="Z73" s="215"/>
      <c r="AA73" s="215"/>
      <c r="AB73" s="215"/>
      <c r="AC73" s="215"/>
      <c r="AD73" s="215"/>
      <c r="AE73" s="215"/>
      <c r="AF73" s="215"/>
      <c r="AG73" s="215" t="s">
        <v>164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outlineLevel="1" x14ac:dyDescent="0.2">
      <c r="A74" s="222"/>
      <c r="B74" s="223"/>
      <c r="C74" s="257" t="s">
        <v>226</v>
      </c>
      <c r="D74" s="225"/>
      <c r="E74" s="226">
        <v>0.6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15"/>
      <c r="Z74" s="215"/>
      <c r="AA74" s="215"/>
      <c r="AB74" s="215"/>
      <c r="AC74" s="215"/>
      <c r="AD74" s="215"/>
      <c r="AE74" s="215"/>
      <c r="AF74" s="215"/>
      <c r="AG74" s="215" t="s">
        <v>166</v>
      </c>
      <c r="AH74" s="215">
        <v>0</v>
      </c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outlineLevel="1" x14ac:dyDescent="0.2">
      <c r="A75" s="234">
        <v>18</v>
      </c>
      <c r="B75" s="235" t="s">
        <v>227</v>
      </c>
      <c r="C75" s="254" t="s">
        <v>228</v>
      </c>
      <c r="D75" s="236" t="s">
        <v>158</v>
      </c>
      <c r="E75" s="237">
        <v>3</v>
      </c>
      <c r="F75" s="238"/>
      <c r="G75" s="239">
        <f>ROUND(E75*F75,2)</f>
        <v>0</v>
      </c>
      <c r="H75" s="238"/>
      <c r="I75" s="239">
        <f>ROUND(E75*H75,2)</f>
        <v>0</v>
      </c>
      <c r="J75" s="238"/>
      <c r="K75" s="239">
        <f>ROUND(E75*J75,2)</f>
        <v>0</v>
      </c>
      <c r="L75" s="239">
        <v>21</v>
      </c>
      <c r="M75" s="239">
        <f>G75*(1+L75/100)</f>
        <v>0</v>
      </c>
      <c r="N75" s="239">
        <v>0</v>
      </c>
      <c r="O75" s="239">
        <f>ROUND(E75*N75,2)</f>
        <v>0</v>
      </c>
      <c r="P75" s="239">
        <v>0</v>
      </c>
      <c r="Q75" s="239">
        <f>ROUND(E75*P75,2)</f>
        <v>0</v>
      </c>
      <c r="R75" s="239" t="s">
        <v>170</v>
      </c>
      <c r="S75" s="239" t="s">
        <v>142</v>
      </c>
      <c r="T75" s="240" t="s">
        <v>160</v>
      </c>
      <c r="U75" s="224">
        <v>1.59</v>
      </c>
      <c r="V75" s="224">
        <f>ROUND(E75*U75,2)</f>
        <v>4.7699999999999996</v>
      </c>
      <c r="W75" s="224"/>
      <c r="X75" s="224" t="s">
        <v>161</v>
      </c>
      <c r="Y75" s="215"/>
      <c r="Z75" s="215"/>
      <c r="AA75" s="215"/>
      <c r="AB75" s="215"/>
      <c r="AC75" s="215"/>
      <c r="AD75" s="215"/>
      <c r="AE75" s="215"/>
      <c r="AF75" s="215"/>
      <c r="AG75" s="215" t="s">
        <v>162</v>
      </c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ht="22.5" outlineLevel="1" x14ac:dyDescent="0.2">
      <c r="A76" s="222"/>
      <c r="B76" s="223"/>
      <c r="C76" s="256" t="s">
        <v>229</v>
      </c>
      <c r="D76" s="249"/>
      <c r="E76" s="249"/>
      <c r="F76" s="249"/>
      <c r="G76" s="249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15"/>
      <c r="Z76" s="215"/>
      <c r="AA76" s="215"/>
      <c r="AB76" s="215"/>
      <c r="AC76" s="215"/>
      <c r="AD76" s="215"/>
      <c r="AE76" s="215"/>
      <c r="AF76" s="215"/>
      <c r="AG76" s="215" t="s">
        <v>164</v>
      </c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50" t="str">
        <f>C76</f>
        <v>sypaninou z vhodných hornin tř. 1 - 4 nebo materiálem připraveným podél výkopu ve vzdálenosti do 3 m od jeho kraje, pro jakoukoliv hloubku výkopu a jakoukoliv míru zhutnění,</v>
      </c>
      <c r="BB76" s="215"/>
      <c r="BC76" s="215"/>
      <c r="BD76" s="215"/>
      <c r="BE76" s="215"/>
      <c r="BF76" s="215"/>
      <c r="BG76" s="215"/>
      <c r="BH76" s="215"/>
    </row>
    <row r="77" spans="1:60" outlineLevel="1" x14ac:dyDescent="0.2">
      <c r="A77" s="222"/>
      <c r="B77" s="223"/>
      <c r="C77" s="257" t="s">
        <v>230</v>
      </c>
      <c r="D77" s="225"/>
      <c r="E77" s="226">
        <v>3</v>
      </c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15"/>
      <c r="Z77" s="215"/>
      <c r="AA77" s="215"/>
      <c r="AB77" s="215"/>
      <c r="AC77" s="215"/>
      <c r="AD77" s="215"/>
      <c r="AE77" s="215"/>
      <c r="AF77" s="215"/>
      <c r="AG77" s="215" t="s">
        <v>166</v>
      </c>
      <c r="AH77" s="215">
        <v>0</v>
      </c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outlineLevel="1" x14ac:dyDescent="0.2">
      <c r="A78" s="234">
        <v>19</v>
      </c>
      <c r="B78" s="235" t="s">
        <v>231</v>
      </c>
      <c r="C78" s="254" t="s">
        <v>232</v>
      </c>
      <c r="D78" s="236" t="s">
        <v>233</v>
      </c>
      <c r="E78" s="237">
        <v>4.4000000000000004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1</v>
      </c>
      <c r="O78" s="239">
        <f>ROUND(E78*N78,2)</f>
        <v>4.4000000000000004</v>
      </c>
      <c r="P78" s="239">
        <v>0</v>
      </c>
      <c r="Q78" s="239">
        <f>ROUND(E78*P78,2)</f>
        <v>0</v>
      </c>
      <c r="R78" s="239" t="s">
        <v>234</v>
      </c>
      <c r="S78" s="239" t="s">
        <v>142</v>
      </c>
      <c r="T78" s="240" t="s">
        <v>142</v>
      </c>
      <c r="U78" s="224">
        <v>0</v>
      </c>
      <c r="V78" s="224">
        <f>ROUND(E78*U78,2)</f>
        <v>0</v>
      </c>
      <c r="W78" s="224"/>
      <c r="X78" s="224" t="s">
        <v>149</v>
      </c>
      <c r="Y78" s="215"/>
      <c r="Z78" s="215"/>
      <c r="AA78" s="215"/>
      <c r="AB78" s="215"/>
      <c r="AC78" s="215"/>
      <c r="AD78" s="215"/>
      <c r="AE78" s="215"/>
      <c r="AF78" s="215"/>
      <c r="AG78" s="215" t="s">
        <v>150</v>
      </c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1" x14ac:dyDescent="0.2">
      <c r="A79" s="222"/>
      <c r="B79" s="223"/>
      <c r="C79" s="257" t="s">
        <v>235</v>
      </c>
      <c r="D79" s="225"/>
      <c r="E79" s="226">
        <v>1.4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15"/>
      <c r="Z79" s="215"/>
      <c r="AA79" s="215"/>
      <c r="AB79" s="215"/>
      <c r="AC79" s="215"/>
      <c r="AD79" s="215"/>
      <c r="AE79" s="215"/>
      <c r="AF79" s="215"/>
      <c r="AG79" s="215" t="s">
        <v>166</v>
      </c>
      <c r="AH79" s="215">
        <v>0</v>
      </c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1" x14ac:dyDescent="0.2">
      <c r="A80" s="222"/>
      <c r="B80" s="223"/>
      <c r="C80" s="257" t="s">
        <v>236</v>
      </c>
      <c r="D80" s="225"/>
      <c r="E80" s="226">
        <v>3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15"/>
      <c r="Z80" s="215"/>
      <c r="AA80" s="215"/>
      <c r="AB80" s="215"/>
      <c r="AC80" s="215"/>
      <c r="AD80" s="215"/>
      <c r="AE80" s="215"/>
      <c r="AF80" s="215"/>
      <c r="AG80" s="215" t="s">
        <v>166</v>
      </c>
      <c r="AH80" s="215">
        <v>0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outlineLevel="1" x14ac:dyDescent="0.2">
      <c r="A81" s="222"/>
      <c r="B81" s="223"/>
      <c r="C81" s="257" t="s">
        <v>237</v>
      </c>
      <c r="D81" s="225"/>
      <c r="E81" s="226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15"/>
      <c r="Z81" s="215"/>
      <c r="AA81" s="215"/>
      <c r="AB81" s="215"/>
      <c r="AC81" s="215"/>
      <c r="AD81" s="215"/>
      <c r="AE81" s="215"/>
      <c r="AF81" s="215"/>
      <c r="AG81" s="215" t="s">
        <v>166</v>
      </c>
      <c r="AH81" s="215">
        <v>0</v>
      </c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outlineLevel="1" x14ac:dyDescent="0.2">
      <c r="A82" s="234">
        <v>20</v>
      </c>
      <c r="B82" s="235" t="s">
        <v>238</v>
      </c>
      <c r="C82" s="254" t="s">
        <v>239</v>
      </c>
      <c r="D82" s="236" t="s">
        <v>233</v>
      </c>
      <c r="E82" s="237">
        <v>12.04</v>
      </c>
      <c r="F82" s="238"/>
      <c r="G82" s="239">
        <f>ROUND(E82*F82,2)</f>
        <v>0</v>
      </c>
      <c r="H82" s="238"/>
      <c r="I82" s="239">
        <f>ROUND(E82*H82,2)</f>
        <v>0</v>
      </c>
      <c r="J82" s="238"/>
      <c r="K82" s="239">
        <f>ROUND(E82*J82,2)</f>
        <v>0</v>
      </c>
      <c r="L82" s="239">
        <v>21</v>
      </c>
      <c r="M82" s="239">
        <f>G82*(1+L82/100)</f>
        <v>0</v>
      </c>
      <c r="N82" s="239">
        <v>1</v>
      </c>
      <c r="O82" s="239">
        <f>ROUND(E82*N82,2)</f>
        <v>12.04</v>
      </c>
      <c r="P82" s="239">
        <v>0</v>
      </c>
      <c r="Q82" s="239">
        <f>ROUND(E82*P82,2)</f>
        <v>0</v>
      </c>
      <c r="R82" s="239" t="s">
        <v>234</v>
      </c>
      <c r="S82" s="239" t="s">
        <v>142</v>
      </c>
      <c r="T82" s="240" t="s">
        <v>142</v>
      </c>
      <c r="U82" s="224">
        <v>0</v>
      </c>
      <c r="V82" s="224">
        <f>ROUND(E82*U82,2)</f>
        <v>0</v>
      </c>
      <c r="W82" s="224"/>
      <c r="X82" s="224" t="s">
        <v>149</v>
      </c>
      <c r="Y82" s="215"/>
      <c r="Z82" s="215"/>
      <c r="AA82" s="215"/>
      <c r="AB82" s="215"/>
      <c r="AC82" s="215"/>
      <c r="AD82" s="215"/>
      <c r="AE82" s="215"/>
      <c r="AF82" s="215"/>
      <c r="AG82" s="215" t="s">
        <v>240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outlineLevel="1" x14ac:dyDescent="0.2">
      <c r="A83" s="222"/>
      <c r="B83" s="223"/>
      <c r="C83" s="257" t="s">
        <v>241</v>
      </c>
      <c r="D83" s="225"/>
      <c r="E83" s="226">
        <v>10.92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15"/>
      <c r="Z83" s="215"/>
      <c r="AA83" s="215"/>
      <c r="AB83" s="215"/>
      <c r="AC83" s="215"/>
      <c r="AD83" s="215"/>
      <c r="AE83" s="215"/>
      <c r="AF83" s="215"/>
      <c r="AG83" s="215" t="s">
        <v>166</v>
      </c>
      <c r="AH83" s="215">
        <v>0</v>
      </c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outlineLevel="1" x14ac:dyDescent="0.2">
      <c r="A84" s="222"/>
      <c r="B84" s="223"/>
      <c r="C84" s="257" t="s">
        <v>242</v>
      </c>
      <c r="D84" s="225"/>
      <c r="E84" s="226">
        <v>1.1200000000000001</v>
      </c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15"/>
      <c r="Z84" s="215"/>
      <c r="AA84" s="215"/>
      <c r="AB84" s="215"/>
      <c r="AC84" s="215"/>
      <c r="AD84" s="215"/>
      <c r="AE84" s="215"/>
      <c r="AF84" s="215"/>
      <c r="AG84" s="215" t="s">
        <v>166</v>
      </c>
      <c r="AH84" s="215">
        <v>0</v>
      </c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 x14ac:dyDescent="0.2">
      <c r="A85" s="234">
        <v>21</v>
      </c>
      <c r="B85" s="235" t="s">
        <v>243</v>
      </c>
      <c r="C85" s="254" t="s">
        <v>244</v>
      </c>
      <c r="D85" s="236" t="s">
        <v>233</v>
      </c>
      <c r="E85" s="237">
        <v>18.125</v>
      </c>
      <c r="F85" s="238"/>
      <c r="G85" s="239">
        <f>ROUND(E85*F85,2)</f>
        <v>0</v>
      </c>
      <c r="H85" s="238"/>
      <c r="I85" s="239">
        <f>ROUND(E85*H85,2)</f>
        <v>0</v>
      </c>
      <c r="J85" s="238"/>
      <c r="K85" s="239">
        <f>ROUND(E85*J85,2)</f>
        <v>0</v>
      </c>
      <c r="L85" s="239">
        <v>21</v>
      </c>
      <c r="M85" s="239">
        <f>G85*(1+L85/100)</f>
        <v>0</v>
      </c>
      <c r="N85" s="239">
        <v>1</v>
      </c>
      <c r="O85" s="239">
        <f>ROUND(E85*N85,2)</f>
        <v>18.13</v>
      </c>
      <c r="P85" s="239">
        <v>0</v>
      </c>
      <c r="Q85" s="239">
        <f>ROUND(E85*P85,2)</f>
        <v>0</v>
      </c>
      <c r="R85" s="239" t="s">
        <v>234</v>
      </c>
      <c r="S85" s="239" t="s">
        <v>142</v>
      </c>
      <c r="T85" s="240" t="s">
        <v>142</v>
      </c>
      <c r="U85" s="224">
        <v>0</v>
      </c>
      <c r="V85" s="224">
        <f>ROUND(E85*U85,2)</f>
        <v>0</v>
      </c>
      <c r="W85" s="224"/>
      <c r="X85" s="224" t="s">
        <v>149</v>
      </c>
      <c r="Y85" s="215"/>
      <c r="Z85" s="215"/>
      <c r="AA85" s="215"/>
      <c r="AB85" s="215"/>
      <c r="AC85" s="215"/>
      <c r="AD85" s="215"/>
      <c r="AE85" s="215"/>
      <c r="AF85" s="215"/>
      <c r="AG85" s="215" t="s">
        <v>240</v>
      </c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1" x14ac:dyDescent="0.2">
      <c r="A86" s="222"/>
      <c r="B86" s="223"/>
      <c r="C86" s="257" t="s">
        <v>245</v>
      </c>
      <c r="D86" s="225"/>
      <c r="E86" s="226">
        <v>18.125</v>
      </c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15"/>
      <c r="Z86" s="215"/>
      <c r="AA86" s="215"/>
      <c r="AB86" s="215"/>
      <c r="AC86" s="215"/>
      <c r="AD86" s="215"/>
      <c r="AE86" s="215"/>
      <c r="AF86" s="215"/>
      <c r="AG86" s="215" t="s">
        <v>166</v>
      </c>
      <c r="AH86" s="215">
        <v>0</v>
      </c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outlineLevel="1" x14ac:dyDescent="0.2">
      <c r="A87" s="234">
        <v>22</v>
      </c>
      <c r="B87" s="235" t="s">
        <v>246</v>
      </c>
      <c r="C87" s="254" t="s">
        <v>247</v>
      </c>
      <c r="D87" s="236" t="s">
        <v>158</v>
      </c>
      <c r="E87" s="237">
        <v>2</v>
      </c>
      <c r="F87" s="238"/>
      <c r="G87" s="239">
        <f>ROUND(E87*F87,2)</f>
        <v>0</v>
      </c>
      <c r="H87" s="238"/>
      <c r="I87" s="239">
        <f>ROUND(E87*H87,2)</f>
        <v>0</v>
      </c>
      <c r="J87" s="238"/>
      <c r="K87" s="239">
        <f>ROUND(E87*J87,2)</f>
        <v>0</v>
      </c>
      <c r="L87" s="239">
        <v>21</v>
      </c>
      <c r="M87" s="239">
        <f>G87*(1+L87/100)</f>
        <v>0</v>
      </c>
      <c r="N87" s="239">
        <v>0</v>
      </c>
      <c r="O87" s="239">
        <f>ROUND(E87*N87,2)</f>
        <v>0</v>
      </c>
      <c r="P87" s="239">
        <v>0</v>
      </c>
      <c r="Q87" s="239">
        <f>ROUND(E87*P87,2)</f>
        <v>0</v>
      </c>
      <c r="R87" s="239" t="s">
        <v>248</v>
      </c>
      <c r="S87" s="239" t="s">
        <v>142</v>
      </c>
      <c r="T87" s="240" t="s">
        <v>249</v>
      </c>
      <c r="U87" s="224">
        <v>0.27600000000000002</v>
      </c>
      <c r="V87" s="224">
        <f>ROUND(E87*U87,2)</f>
        <v>0.55000000000000004</v>
      </c>
      <c r="W87" s="224"/>
      <c r="X87" s="224" t="s">
        <v>250</v>
      </c>
      <c r="Y87" s="215"/>
      <c r="Z87" s="215"/>
      <c r="AA87" s="215"/>
      <c r="AB87" s="215"/>
      <c r="AC87" s="215"/>
      <c r="AD87" s="215"/>
      <c r="AE87" s="215"/>
      <c r="AF87" s="215"/>
      <c r="AG87" s="215" t="s">
        <v>251</v>
      </c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1" x14ac:dyDescent="0.2">
      <c r="A88" s="222"/>
      <c r="B88" s="223"/>
      <c r="C88" s="256" t="s">
        <v>252</v>
      </c>
      <c r="D88" s="249"/>
      <c r="E88" s="249"/>
      <c r="F88" s="249"/>
      <c r="G88" s="249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5"/>
      <c r="Z88" s="215"/>
      <c r="AA88" s="215"/>
      <c r="AB88" s="215"/>
      <c r="AC88" s="215"/>
      <c r="AD88" s="215"/>
      <c r="AE88" s="215"/>
      <c r="AF88" s="215"/>
      <c r="AG88" s="215" t="s">
        <v>164</v>
      </c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1" x14ac:dyDescent="0.2">
      <c r="A89" s="222"/>
      <c r="B89" s="223"/>
      <c r="C89" s="257" t="s">
        <v>253</v>
      </c>
      <c r="D89" s="225"/>
      <c r="E89" s="226">
        <v>2</v>
      </c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15"/>
      <c r="Z89" s="215"/>
      <c r="AA89" s="215"/>
      <c r="AB89" s="215"/>
      <c r="AC89" s="215"/>
      <c r="AD89" s="215"/>
      <c r="AE89" s="215"/>
      <c r="AF89" s="215"/>
      <c r="AG89" s="215" t="s">
        <v>166</v>
      </c>
      <c r="AH89" s="215">
        <v>0</v>
      </c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outlineLevel="1" x14ac:dyDescent="0.2">
      <c r="A90" s="222"/>
      <c r="B90" s="223"/>
      <c r="C90" s="257" t="s">
        <v>254</v>
      </c>
      <c r="D90" s="225"/>
      <c r="E90" s="226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15"/>
      <c r="Z90" s="215"/>
      <c r="AA90" s="215"/>
      <c r="AB90" s="215"/>
      <c r="AC90" s="215"/>
      <c r="AD90" s="215"/>
      <c r="AE90" s="215"/>
      <c r="AF90" s="215"/>
      <c r="AG90" s="215" t="s">
        <v>166</v>
      </c>
      <c r="AH90" s="215">
        <v>0</v>
      </c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 x14ac:dyDescent="0.2">
      <c r="A91" s="241">
        <v>23</v>
      </c>
      <c r="B91" s="242" t="s">
        <v>255</v>
      </c>
      <c r="C91" s="253" t="s">
        <v>256</v>
      </c>
      <c r="D91" s="243" t="s">
        <v>233</v>
      </c>
      <c r="E91" s="244">
        <v>35.244300000000003</v>
      </c>
      <c r="F91" s="245"/>
      <c r="G91" s="246">
        <f>ROUND(E91*F91,2)</f>
        <v>0</v>
      </c>
      <c r="H91" s="245"/>
      <c r="I91" s="246">
        <f>ROUND(E91*H91,2)</f>
        <v>0</v>
      </c>
      <c r="J91" s="245"/>
      <c r="K91" s="246">
        <f>ROUND(E91*J91,2)</f>
        <v>0</v>
      </c>
      <c r="L91" s="246">
        <v>21</v>
      </c>
      <c r="M91" s="246">
        <f>G91*(1+L91/100)</f>
        <v>0</v>
      </c>
      <c r="N91" s="246">
        <v>0</v>
      </c>
      <c r="O91" s="246">
        <f>ROUND(E91*N91,2)</f>
        <v>0</v>
      </c>
      <c r="P91" s="246">
        <v>0</v>
      </c>
      <c r="Q91" s="246">
        <f>ROUND(E91*P91,2)</f>
        <v>0</v>
      </c>
      <c r="R91" s="246" t="s">
        <v>212</v>
      </c>
      <c r="S91" s="246" t="s">
        <v>142</v>
      </c>
      <c r="T91" s="247" t="s">
        <v>160</v>
      </c>
      <c r="U91" s="224">
        <v>7.4999999999999997E-2</v>
      </c>
      <c r="V91" s="224">
        <f>ROUND(E91*U91,2)</f>
        <v>2.64</v>
      </c>
      <c r="W91" s="224"/>
      <c r="X91" s="224" t="s">
        <v>161</v>
      </c>
      <c r="Y91" s="215"/>
      <c r="Z91" s="215"/>
      <c r="AA91" s="215"/>
      <c r="AB91" s="215"/>
      <c r="AC91" s="215"/>
      <c r="AD91" s="215"/>
      <c r="AE91" s="215"/>
      <c r="AF91" s="215"/>
      <c r="AG91" s="215" t="s">
        <v>162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x14ac:dyDescent="0.2">
      <c r="A92" s="228" t="s">
        <v>136</v>
      </c>
      <c r="B92" s="229" t="s">
        <v>72</v>
      </c>
      <c r="C92" s="252" t="s">
        <v>73</v>
      </c>
      <c r="D92" s="230"/>
      <c r="E92" s="231"/>
      <c r="F92" s="232"/>
      <c r="G92" s="232">
        <f>SUMIF(AG93:AG98,"&lt;&gt;NOR",G93:G98)</f>
        <v>0</v>
      </c>
      <c r="H92" s="232"/>
      <c r="I92" s="232">
        <f>SUM(I93:I98)</f>
        <v>0</v>
      </c>
      <c r="J92" s="232"/>
      <c r="K92" s="232">
        <f>SUM(K93:K98)</f>
        <v>0</v>
      </c>
      <c r="L92" s="232"/>
      <c r="M92" s="232">
        <f>SUM(M93:M98)</f>
        <v>0</v>
      </c>
      <c r="N92" s="232"/>
      <c r="O92" s="232">
        <f>SUM(O93:O98)</f>
        <v>16.71</v>
      </c>
      <c r="P92" s="232"/>
      <c r="Q92" s="232">
        <f>SUM(Q93:Q98)</f>
        <v>0</v>
      </c>
      <c r="R92" s="232"/>
      <c r="S92" s="232"/>
      <c r="T92" s="233"/>
      <c r="U92" s="227"/>
      <c r="V92" s="227">
        <f>SUM(V93:V98)</f>
        <v>19</v>
      </c>
      <c r="W92" s="227"/>
      <c r="X92" s="227"/>
      <c r="AG92" t="s">
        <v>137</v>
      </c>
    </row>
    <row r="93" spans="1:60" ht="22.5" outlineLevel="1" x14ac:dyDescent="0.2">
      <c r="A93" s="234">
        <v>24</v>
      </c>
      <c r="B93" s="235" t="s">
        <v>257</v>
      </c>
      <c r="C93" s="254" t="s">
        <v>258</v>
      </c>
      <c r="D93" s="236" t="s">
        <v>188</v>
      </c>
      <c r="E93" s="237">
        <v>100</v>
      </c>
      <c r="F93" s="238"/>
      <c r="G93" s="239">
        <f>ROUND(E93*F93,2)</f>
        <v>0</v>
      </c>
      <c r="H93" s="238"/>
      <c r="I93" s="239">
        <f>ROUND(E93*H93,2)</f>
        <v>0</v>
      </c>
      <c r="J93" s="238"/>
      <c r="K93" s="239">
        <f>ROUND(E93*J93,2)</f>
        <v>0</v>
      </c>
      <c r="L93" s="239">
        <v>21</v>
      </c>
      <c r="M93" s="239">
        <f>G93*(1+L93/100)</f>
        <v>0</v>
      </c>
      <c r="N93" s="239">
        <v>0</v>
      </c>
      <c r="O93" s="239">
        <f>ROUND(E93*N93,2)</f>
        <v>0</v>
      </c>
      <c r="P93" s="239">
        <v>0</v>
      </c>
      <c r="Q93" s="239">
        <f>ROUND(E93*P93,2)</f>
        <v>0</v>
      </c>
      <c r="R93" s="239" t="s">
        <v>170</v>
      </c>
      <c r="S93" s="239" t="s">
        <v>142</v>
      </c>
      <c r="T93" s="240" t="s">
        <v>160</v>
      </c>
      <c r="U93" s="224">
        <v>0.13</v>
      </c>
      <c r="V93" s="224">
        <f>ROUND(E93*U93,2)</f>
        <v>13</v>
      </c>
      <c r="W93" s="224"/>
      <c r="X93" s="224" t="s">
        <v>161</v>
      </c>
      <c r="Y93" s="215"/>
      <c r="Z93" s="215"/>
      <c r="AA93" s="215"/>
      <c r="AB93" s="215"/>
      <c r="AC93" s="215"/>
      <c r="AD93" s="215"/>
      <c r="AE93" s="215"/>
      <c r="AF93" s="215"/>
      <c r="AG93" s="215" t="s">
        <v>162</v>
      </c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ht="22.5" outlineLevel="1" x14ac:dyDescent="0.2">
      <c r="A94" s="222"/>
      <c r="B94" s="223"/>
      <c r="C94" s="256" t="s">
        <v>259</v>
      </c>
      <c r="D94" s="249"/>
      <c r="E94" s="249"/>
      <c r="F94" s="249"/>
      <c r="G94" s="249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15"/>
      <c r="Z94" s="215"/>
      <c r="AA94" s="215"/>
      <c r="AB94" s="215"/>
      <c r="AC94" s="215"/>
      <c r="AD94" s="215"/>
      <c r="AE94" s="215"/>
      <c r="AF94" s="215"/>
      <c r="AG94" s="215" t="s">
        <v>164</v>
      </c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50" t="str">
        <f>C94</f>
        <v>s případným nutným přemístěním hromad nebo dočasných skládek na místo potřeby ze vzdálenosti do 30 m, v rovině nebo ve svahu do 1 : 5,</v>
      </c>
      <c r="BB94" s="215"/>
      <c r="BC94" s="215"/>
      <c r="BD94" s="215"/>
      <c r="BE94" s="215"/>
      <c r="BF94" s="215"/>
      <c r="BG94" s="215"/>
      <c r="BH94" s="215"/>
    </row>
    <row r="95" spans="1:60" outlineLevel="1" x14ac:dyDescent="0.2">
      <c r="A95" s="241">
        <v>25</v>
      </c>
      <c r="B95" s="242" t="s">
        <v>260</v>
      </c>
      <c r="C95" s="253" t="s">
        <v>261</v>
      </c>
      <c r="D95" s="243" t="s">
        <v>158</v>
      </c>
      <c r="E95" s="244">
        <v>10</v>
      </c>
      <c r="F95" s="245"/>
      <c r="G95" s="246">
        <f>ROUND(E95*F95,2)</f>
        <v>0</v>
      </c>
      <c r="H95" s="245"/>
      <c r="I95" s="246">
        <f>ROUND(E95*H95,2)</f>
        <v>0</v>
      </c>
      <c r="J95" s="245"/>
      <c r="K95" s="246">
        <f>ROUND(E95*J95,2)</f>
        <v>0</v>
      </c>
      <c r="L95" s="246">
        <v>21</v>
      </c>
      <c r="M95" s="246">
        <f>G95*(1+L95/100)</f>
        <v>0</v>
      </c>
      <c r="N95" s="246">
        <v>1.67</v>
      </c>
      <c r="O95" s="246">
        <f>ROUND(E95*N95,2)</f>
        <v>16.7</v>
      </c>
      <c r="P95" s="246">
        <v>0</v>
      </c>
      <c r="Q95" s="246">
        <f>ROUND(E95*P95,2)</f>
        <v>0</v>
      </c>
      <c r="R95" s="246" t="s">
        <v>234</v>
      </c>
      <c r="S95" s="246" t="s">
        <v>142</v>
      </c>
      <c r="T95" s="247" t="s">
        <v>142</v>
      </c>
      <c r="U95" s="224">
        <v>0</v>
      </c>
      <c r="V95" s="224">
        <f>ROUND(E95*U95,2)</f>
        <v>0</v>
      </c>
      <c r="W95" s="224"/>
      <c r="X95" s="224" t="s">
        <v>149</v>
      </c>
      <c r="Y95" s="215"/>
      <c r="Z95" s="215"/>
      <c r="AA95" s="215"/>
      <c r="AB95" s="215"/>
      <c r="AC95" s="215"/>
      <c r="AD95" s="215"/>
      <c r="AE95" s="215"/>
      <c r="AF95" s="215"/>
      <c r="AG95" s="215" t="s">
        <v>150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 x14ac:dyDescent="0.2">
      <c r="A96" s="234">
        <v>26</v>
      </c>
      <c r="B96" s="235" t="s">
        <v>262</v>
      </c>
      <c r="C96" s="254" t="s">
        <v>263</v>
      </c>
      <c r="D96" s="236" t="s">
        <v>188</v>
      </c>
      <c r="E96" s="237">
        <v>100</v>
      </c>
      <c r="F96" s="238"/>
      <c r="G96" s="239">
        <f>ROUND(E96*F96,2)</f>
        <v>0</v>
      </c>
      <c r="H96" s="238"/>
      <c r="I96" s="239">
        <f>ROUND(E96*H96,2)</f>
        <v>0</v>
      </c>
      <c r="J96" s="238"/>
      <c r="K96" s="239">
        <f>ROUND(E96*J96,2)</f>
        <v>0</v>
      </c>
      <c r="L96" s="239">
        <v>21</v>
      </c>
      <c r="M96" s="239">
        <f>G96*(1+L96/100)</f>
        <v>0</v>
      </c>
      <c r="N96" s="239">
        <v>0</v>
      </c>
      <c r="O96" s="239">
        <f>ROUND(E96*N96,2)</f>
        <v>0</v>
      </c>
      <c r="P96" s="239">
        <v>0</v>
      </c>
      <c r="Q96" s="239">
        <f>ROUND(E96*P96,2)</f>
        <v>0</v>
      </c>
      <c r="R96" s="239" t="s">
        <v>212</v>
      </c>
      <c r="S96" s="239" t="s">
        <v>142</v>
      </c>
      <c r="T96" s="240" t="s">
        <v>160</v>
      </c>
      <c r="U96" s="224">
        <v>0.06</v>
      </c>
      <c r="V96" s="224">
        <f>ROUND(E96*U96,2)</f>
        <v>6</v>
      </c>
      <c r="W96" s="224"/>
      <c r="X96" s="224" t="s">
        <v>161</v>
      </c>
      <c r="Y96" s="215"/>
      <c r="Z96" s="215"/>
      <c r="AA96" s="215"/>
      <c r="AB96" s="215"/>
      <c r="AC96" s="215"/>
      <c r="AD96" s="215"/>
      <c r="AE96" s="215"/>
      <c r="AF96" s="215"/>
      <c r="AG96" s="215" t="s">
        <v>162</v>
      </c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outlineLevel="1" x14ac:dyDescent="0.2">
      <c r="A97" s="222"/>
      <c r="B97" s="223"/>
      <c r="C97" s="256" t="s">
        <v>264</v>
      </c>
      <c r="D97" s="249"/>
      <c r="E97" s="249"/>
      <c r="F97" s="249"/>
      <c r="G97" s="249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15"/>
      <c r="Z97" s="215"/>
      <c r="AA97" s="215"/>
      <c r="AB97" s="215"/>
      <c r="AC97" s="215"/>
      <c r="AD97" s="215"/>
      <c r="AE97" s="215"/>
      <c r="AF97" s="215"/>
      <c r="AG97" s="215" t="s">
        <v>164</v>
      </c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1" x14ac:dyDescent="0.2">
      <c r="A98" s="241">
        <v>27</v>
      </c>
      <c r="B98" s="242" t="s">
        <v>265</v>
      </c>
      <c r="C98" s="253" t="s">
        <v>266</v>
      </c>
      <c r="D98" s="243" t="s">
        <v>267</v>
      </c>
      <c r="E98" s="244">
        <v>5</v>
      </c>
      <c r="F98" s="245"/>
      <c r="G98" s="246">
        <f>ROUND(E98*F98,2)</f>
        <v>0</v>
      </c>
      <c r="H98" s="245"/>
      <c r="I98" s="246">
        <f>ROUND(E98*H98,2)</f>
        <v>0</v>
      </c>
      <c r="J98" s="245"/>
      <c r="K98" s="246">
        <f>ROUND(E98*J98,2)</f>
        <v>0</v>
      </c>
      <c r="L98" s="246">
        <v>21</v>
      </c>
      <c r="M98" s="246">
        <f>G98*(1+L98/100)</f>
        <v>0</v>
      </c>
      <c r="N98" s="246">
        <v>1E-3</v>
      </c>
      <c r="O98" s="246">
        <f>ROUND(E98*N98,2)</f>
        <v>0.01</v>
      </c>
      <c r="P98" s="246">
        <v>0</v>
      </c>
      <c r="Q98" s="246">
        <f>ROUND(E98*P98,2)</f>
        <v>0</v>
      </c>
      <c r="R98" s="246" t="s">
        <v>234</v>
      </c>
      <c r="S98" s="246" t="s">
        <v>142</v>
      </c>
      <c r="T98" s="247" t="s">
        <v>142</v>
      </c>
      <c r="U98" s="224">
        <v>0</v>
      </c>
      <c r="V98" s="224">
        <f>ROUND(E98*U98,2)</f>
        <v>0</v>
      </c>
      <c r="W98" s="224"/>
      <c r="X98" s="224" t="s">
        <v>149</v>
      </c>
      <c r="Y98" s="215"/>
      <c r="Z98" s="215"/>
      <c r="AA98" s="215"/>
      <c r="AB98" s="215"/>
      <c r="AC98" s="215"/>
      <c r="AD98" s="215"/>
      <c r="AE98" s="215"/>
      <c r="AF98" s="215"/>
      <c r="AG98" s="215" t="s">
        <v>240</v>
      </c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x14ac:dyDescent="0.2">
      <c r="A99" s="228" t="s">
        <v>136</v>
      </c>
      <c r="B99" s="229" t="s">
        <v>60</v>
      </c>
      <c r="C99" s="252" t="s">
        <v>61</v>
      </c>
      <c r="D99" s="230"/>
      <c r="E99" s="231"/>
      <c r="F99" s="232"/>
      <c r="G99" s="232">
        <f>SUMIF(AG100:AG101,"&lt;&gt;NOR",G100:G101)</f>
        <v>0</v>
      </c>
      <c r="H99" s="232"/>
      <c r="I99" s="232">
        <f>SUM(I100:I101)</f>
        <v>0</v>
      </c>
      <c r="J99" s="232"/>
      <c r="K99" s="232">
        <f>SUM(K100:K101)</f>
        <v>0</v>
      </c>
      <c r="L99" s="232"/>
      <c r="M99" s="232">
        <f>SUM(M100:M101)</f>
        <v>0</v>
      </c>
      <c r="N99" s="232"/>
      <c r="O99" s="232">
        <f>SUM(O100:O101)</f>
        <v>0</v>
      </c>
      <c r="P99" s="232"/>
      <c r="Q99" s="232">
        <f>SUM(Q100:Q101)</f>
        <v>5.94</v>
      </c>
      <c r="R99" s="232"/>
      <c r="S99" s="232"/>
      <c r="T99" s="233"/>
      <c r="U99" s="227"/>
      <c r="V99" s="227">
        <f>SUM(V100:V101)</f>
        <v>3.86</v>
      </c>
      <c r="W99" s="227"/>
      <c r="X99" s="227"/>
      <c r="AG99" t="s">
        <v>137</v>
      </c>
    </row>
    <row r="100" spans="1:60" outlineLevel="1" x14ac:dyDescent="0.2">
      <c r="A100" s="234">
        <v>28</v>
      </c>
      <c r="B100" s="235" t="s">
        <v>268</v>
      </c>
      <c r="C100" s="254" t="s">
        <v>269</v>
      </c>
      <c r="D100" s="236" t="s">
        <v>270</v>
      </c>
      <c r="E100" s="237">
        <v>27</v>
      </c>
      <c r="F100" s="238"/>
      <c r="G100" s="239">
        <f>ROUND(E100*F100,2)</f>
        <v>0</v>
      </c>
      <c r="H100" s="238"/>
      <c r="I100" s="239">
        <f>ROUND(E100*H100,2)</f>
        <v>0</v>
      </c>
      <c r="J100" s="238"/>
      <c r="K100" s="239">
        <f>ROUND(E100*J100,2)</f>
        <v>0</v>
      </c>
      <c r="L100" s="239">
        <v>21</v>
      </c>
      <c r="M100" s="239">
        <f>G100*(1+L100/100)</f>
        <v>0</v>
      </c>
      <c r="N100" s="239">
        <v>0</v>
      </c>
      <c r="O100" s="239">
        <f>ROUND(E100*N100,2)</f>
        <v>0</v>
      </c>
      <c r="P100" s="239">
        <v>0.22</v>
      </c>
      <c r="Q100" s="239">
        <f>ROUND(E100*P100,2)</f>
        <v>5.94</v>
      </c>
      <c r="R100" s="239" t="s">
        <v>271</v>
      </c>
      <c r="S100" s="239" t="s">
        <v>142</v>
      </c>
      <c r="T100" s="240" t="s">
        <v>160</v>
      </c>
      <c r="U100" s="224">
        <v>0.14299999999999999</v>
      </c>
      <c r="V100" s="224">
        <f>ROUND(E100*U100,2)</f>
        <v>3.86</v>
      </c>
      <c r="W100" s="224"/>
      <c r="X100" s="224" t="s">
        <v>161</v>
      </c>
      <c r="Y100" s="215"/>
      <c r="Z100" s="215"/>
      <c r="AA100" s="215"/>
      <c r="AB100" s="215"/>
      <c r="AC100" s="215"/>
      <c r="AD100" s="215"/>
      <c r="AE100" s="215"/>
      <c r="AF100" s="215"/>
      <c r="AG100" s="215" t="s">
        <v>208</v>
      </c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">
      <c r="A101" s="222"/>
      <c r="B101" s="223"/>
      <c r="C101" s="256" t="s">
        <v>272</v>
      </c>
      <c r="D101" s="249"/>
      <c r="E101" s="249"/>
      <c r="F101" s="249"/>
      <c r="G101" s="249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15"/>
      <c r="Z101" s="215"/>
      <c r="AA101" s="215"/>
      <c r="AB101" s="215"/>
      <c r="AC101" s="215"/>
      <c r="AD101" s="215"/>
      <c r="AE101" s="215"/>
      <c r="AF101" s="215"/>
      <c r="AG101" s="215" t="s">
        <v>164</v>
      </c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50" t="str">
        <f>C101</f>
        <v>s vybouráním lože, s přemístěním hmot na skládku na vzdálenost do 3 m nebo naložením na dopravní prostředek</v>
      </c>
      <c r="BB101" s="215"/>
      <c r="BC101" s="215"/>
      <c r="BD101" s="215"/>
      <c r="BE101" s="215"/>
      <c r="BF101" s="215"/>
      <c r="BG101" s="215"/>
      <c r="BH101" s="215"/>
    </row>
    <row r="102" spans="1:60" x14ac:dyDescent="0.2">
      <c r="A102" s="228" t="s">
        <v>136</v>
      </c>
      <c r="B102" s="229" t="s">
        <v>72</v>
      </c>
      <c r="C102" s="252" t="s">
        <v>73</v>
      </c>
      <c r="D102" s="230"/>
      <c r="E102" s="231"/>
      <c r="F102" s="232"/>
      <c r="G102" s="232">
        <f>SUMIF(AG103:AG103,"&lt;&gt;NOR",G103:G103)</f>
        <v>0</v>
      </c>
      <c r="H102" s="232"/>
      <c r="I102" s="232">
        <f>SUM(I103:I103)</f>
        <v>0</v>
      </c>
      <c r="J102" s="232"/>
      <c r="K102" s="232">
        <f>SUM(K103:K103)</f>
        <v>0</v>
      </c>
      <c r="L102" s="232"/>
      <c r="M102" s="232">
        <f>SUM(M103:M103)</f>
        <v>0</v>
      </c>
      <c r="N102" s="232"/>
      <c r="O102" s="232">
        <f>SUM(O103:O103)</f>
        <v>0</v>
      </c>
      <c r="P102" s="232"/>
      <c r="Q102" s="232">
        <f>SUM(Q103:Q103)</f>
        <v>0</v>
      </c>
      <c r="R102" s="232"/>
      <c r="S102" s="232"/>
      <c r="T102" s="233"/>
      <c r="U102" s="227"/>
      <c r="V102" s="227">
        <f>SUM(V103:V103)</f>
        <v>0.2</v>
      </c>
      <c r="W102" s="227"/>
      <c r="X102" s="227"/>
      <c r="AG102" t="s">
        <v>137</v>
      </c>
    </row>
    <row r="103" spans="1:60" outlineLevel="1" x14ac:dyDescent="0.2">
      <c r="A103" s="241">
        <v>29</v>
      </c>
      <c r="B103" s="242" t="s">
        <v>273</v>
      </c>
      <c r="C103" s="253" t="s">
        <v>274</v>
      </c>
      <c r="D103" s="243" t="s">
        <v>188</v>
      </c>
      <c r="E103" s="244">
        <v>100</v>
      </c>
      <c r="F103" s="245"/>
      <c r="G103" s="246">
        <f>ROUND(E103*F103,2)</f>
        <v>0</v>
      </c>
      <c r="H103" s="245"/>
      <c r="I103" s="246">
        <f>ROUND(E103*H103,2)</f>
        <v>0</v>
      </c>
      <c r="J103" s="245"/>
      <c r="K103" s="246">
        <f>ROUND(E103*J103,2)</f>
        <v>0</v>
      </c>
      <c r="L103" s="246">
        <v>21</v>
      </c>
      <c r="M103" s="246">
        <f>G103*(1+L103/100)</f>
        <v>0</v>
      </c>
      <c r="N103" s="246">
        <v>0</v>
      </c>
      <c r="O103" s="246">
        <f>ROUND(E103*N103,2)</f>
        <v>0</v>
      </c>
      <c r="P103" s="246">
        <v>0</v>
      </c>
      <c r="Q103" s="246">
        <f>ROUND(E103*P103,2)</f>
        <v>0</v>
      </c>
      <c r="R103" s="246" t="s">
        <v>212</v>
      </c>
      <c r="S103" s="246" t="s">
        <v>142</v>
      </c>
      <c r="T103" s="247" t="s">
        <v>160</v>
      </c>
      <c r="U103" s="224">
        <v>2E-3</v>
      </c>
      <c r="V103" s="224">
        <f>ROUND(E103*U103,2)</f>
        <v>0.2</v>
      </c>
      <c r="W103" s="224"/>
      <c r="X103" s="224" t="s">
        <v>161</v>
      </c>
      <c r="Y103" s="215"/>
      <c r="Z103" s="215"/>
      <c r="AA103" s="215"/>
      <c r="AB103" s="215"/>
      <c r="AC103" s="215"/>
      <c r="AD103" s="215"/>
      <c r="AE103" s="215"/>
      <c r="AF103" s="215"/>
      <c r="AG103" s="215" t="s">
        <v>162</v>
      </c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</row>
    <row r="104" spans="1:60" x14ac:dyDescent="0.2">
      <c r="A104" s="228" t="s">
        <v>136</v>
      </c>
      <c r="B104" s="229" t="s">
        <v>74</v>
      </c>
      <c r="C104" s="252" t="s">
        <v>75</v>
      </c>
      <c r="D104" s="230"/>
      <c r="E104" s="231"/>
      <c r="F104" s="232"/>
      <c r="G104" s="232">
        <f>SUMIF(AG105:AG134,"&lt;&gt;NOR",G105:G134)</f>
        <v>0</v>
      </c>
      <c r="H104" s="232"/>
      <c r="I104" s="232">
        <f>SUM(I105:I134)</f>
        <v>0</v>
      </c>
      <c r="J104" s="232"/>
      <c r="K104" s="232">
        <f>SUM(K105:K134)</f>
        <v>0</v>
      </c>
      <c r="L104" s="232"/>
      <c r="M104" s="232">
        <f>SUM(M105:M134)</f>
        <v>0</v>
      </c>
      <c r="N104" s="232"/>
      <c r="O104" s="232">
        <f>SUM(O105:O134)</f>
        <v>73</v>
      </c>
      <c r="P104" s="232"/>
      <c r="Q104" s="232">
        <f>SUM(Q105:Q134)</f>
        <v>0</v>
      </c>
      <c r="R104" s="232"/>
      <c r="S104" s="232"/>
      <c r="T104" s="233"/>
      <c r="U104" s="227"/>
      <c r="V104" s="227">
        <f>SUM(V105:V134)</f>
        <v>61.480000000000004</v>
      </c>
      <c r="W104" s="227"/>
      <c r="X104" s="227"/>
      <c r="AG104" t="s">
        <v>137</v>
      </c>
    </row>
    <row r="105" spans="1:60" ht="22.5" outlineLevel="1" x14ac:dyDescent="0.2">
      <c r="A105" s="234">
        <v>30</v>
      </c>
      <c r="B105" s="235" t="s">
        <v>275</v>
      </c>
      <c r="C105" s="254" t="s">
        <v>276</v>
      </c>
      <c r="D105" s="236" t="s">
        <v>158</v>
      </c>
      <c r="E105" s="237">
        <v>9.6</v>
      </c>
      <c r="F105" s="238"/>
      <c r="G105" s="239">
        <f>ROUND(E105*F105,2)</f>
        <v>0</v>
      </c>
      <c r="H105" s="238"/>
      <c r="I105" s="239">
        <f>ROUND(E105*H105,2)</f>
        <v>0</v>
      </c>
      <c r="J105" s="238"/>
      <c r="K105" s="239">
        <f>ROUND(E105*J105,2)</f>
        <v>0</v>
      </c>
      <c r="L105" s="239">
        <v>21</v>
      </c>
      <c r="M105" s="239">
        <f>G105*(1+L105/100)</f>
        <v>0</v>
      </c>
      <c r="N105" s="239">
        <v>2.6262799999999999</v>
      </c>
      <c r="O105" s="239">
        <f>ROUND(E105*N105,2)</f>
        <v>25.21</v>
      </c>
      <c r="P105" s="239">
        <v>0</v>
      </c>
      <c r="Q105" s="239">
        <f>ROUND(E105*P105,2)</f>
        <v>0</v>
      </c>
      <c r="R105" s="239" t="s">
        <v>277</v>
      </c>
      <c r="S105" s="239" t="s">
        <v>142</v>
      </c>
      <c r="T105" s="240" t="s">
        <v>160</v>
      </c>
      <c r="U105" s="224">
        <v>1.04</v>
      </c>
      <c r="V105" s="224">
        <f>ROUND(E105*U105,2)</f>
        <v>9.98</v>
      </c>
      <c r="W105" s="224"/>
      <c r="X105" s="224" t="s">
        <v>161</v>
      </c>
      <c r="Y105" s="215"/>
      <c r="Z105" s="215"/>
      <c r="AA105" s="215"/>
      <c r="AB105" s="215"/>
      <c r="AC105" s="215"/>
      <c r="AD105" s="215"/>
      <c r="AE105" s="215"/>
      <c r="AF105" s="215"/>
      <c r="AG105" s="215" t="s">
        <v>162</v>
      </c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 outlineLevel="1" x14ac:dyDescent="0.2">
      <c r="A106" s="222"/>
      <c r="B106" s="223"/>
      <c r="C106" s="257" t="s">
        <v>278</v>
      </c>
      <c r="D106" s="225"/>
      <c r="E106" s="226">
        <v>9.6</v>
      </c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15"/>
      <c r="Z106" s="215"/>
      <c r="AA106" s="215"/>
      <c r="AB106" s="215"/>
      <c r="AC106" s="215"/>
      <c r="AD106" s="215"/>
      <c r="AE106" s="215"/>
      <c r="AF106" s="215"/>
      <c r="AG106" s="215" t="s">
        <v>166</v>
      </c>
      <c r="AH106" s="215">
        <v>0</v>
      </c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1" x14ac:dyDescent="0.2">
      <c r="A107" s="234">
        <v>31</v>
      </c>
      <c r="B107" s="235" t="s">
        <v>279</v>
      </c>
      <c r="C107" s="254" t="s">
        <v>280</v>
      </c>
      <c r="D107" s="236" t="s">
        <v>233</v>
      </c>
      <c r="E107" s="237">
        <v>0.27731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1.04548</v>
      </c>
      <c r="O107" s="239">
        <f>ROUND(E107*N107,2)</f>
        <v>0.28999999999999998</v>
      </c>
      <c r="P107" s="239">
        <v>0</v>
      </c>
      <c r="Q107" s="239">
        <f>ROUND(E107*P107,2)</f>
        <v>0</v>
      </c>
      <c r="R107" s="239" t="s">
        <v>281</v>
      </c>
      <c r="S107" s="239" t="s">
        <v>142</v>
      </c>
      <c r="T107" s="240" t="s">
        <v>160</v>
      </c>
      <c r="U107" s="224">
        <v>15.23</v>
      </c>
      <c r="V107" s="224">
        <f>ROUND(E107*U107,2)</f>
        <v>4.22</v>
      </c>
      <c r="W107" s="224"/>
      <c r="X107" s="224" t="s">
        <v>161</v>
      </c>
      <c r="Y107" s="215"/>
      <c r="Z107" s="215"/>
      <c r="AA107" s="215"/>
      <c r="AB107" s="215"/>
      <c r="AC107" s="215"/>
      <c r="AD107" s="215"/>
      <c r="AE107" s="215"/>
      <c r="AF107" s="215"/>
      <c r="AG107" s="215" t="s">
        <v>162</v>
      </c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 x14ac:dyDescent="0.2">
      <c r="A108" s="222"/>
      <c r="B108" s="223"/>
      <c r="C108" s="256" t="s">
        <v>282</v>
      </c>
      <c r="D108" s="249"/>
      <c r="E108" s="249"/>
      <c r="F108" s="249"/>
      <c r="G108" s="249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15"/>
      <c r="Z108" s="215"/>
      <c r="AA108" s="215"/>
      <c r="AB108" s="215"/>
      <c r="AC108" s="215"/>
      <c r="AD108" s="215"/>
      <c r="AE108" s="215"/>
      <c r="AF108" s="215"/>
      <c r="AG108" s="215" t="s">
        <v>164</v>
      </c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outlineLevel="1" x14ac:dyDescent="0.2">
      <c r="A109" s="222"/>
      <c r="B109" s="223"/>
      <c r="C109" s="257" t="s">
        <v>283</v>
      </c>
      <c r="D109" s="225"/>
      <c r="E109" s="226">
        <v>0.23769999999999999</v>
      </c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15"/>
      <c r="Z109" s="215"/>
      <c r="AA109" s="215"/>
      <c r="AB109" s="215"/>
      <c r="AC109" s="215"/>
      <c r="AD109" s="215"/>
      <c r="AE109" s="215"/>
      <c r="AF109" s="215"/>
      <c r="AG109" s="215" t="s">
        <v>166</v>
      </c>
      <c r="AH109" s="215">
        <v>0</v>
      </c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1" x14ac:dyDescent="0.2">
      <c r="A110" s="222"/>
      <c r="B110" s="223"/>
      <c r="C110" s="257" t="s">
        <v>284</v>
      </c>
      <c r="D110" s="225"/>
      <c r="E110" s="226">
        <v>3.9620000000000002E-2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15"/>
      <c r="Z110" s="215"/>
      <c r="AA110" s="215"/>
      <c r="AB110" s="215"/>
      <c r="AC110" s="215"/>
      <c r="AD110" s="215"/>
      <c r="AE110" s="215"/>
      <c r="AF110" s="215"/>
      <c r="AG110" s="215" t="s">
        <v>166</v>
      </c>
      <c r="AH110" s="215">
        <v>0</v>
      </c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outlineLevel="1" x14ac:dyDescent="0.2">
      <c r="A111" s="234">
        <v>32</v>
      </c>
      <c r="B111" s="235" t="s">
        <v>285</v>
      </c>
      <c r="C111" s="254" t="s">
        <v>286</v>
      </c>
      <c r="D111" s="236" t="s">
        <v>158</v>
      </c>
      <c r="E111" s="237">
        <v>7.2</v>
      </c>
      <c r="F111" s="238"/>
      <c r="G111" s="239">
        <f>ROUND(E111*F111,2)</f>
        <v>0</v>
      </c>
      <c r="H111" s="238"/>
      <c r="I111" s="239">
        <f>ROUND(E111*H111,2)</f>
        <v>0</v>
      </c>
      <c r="J111" s="238"/>
      <c r="K111" s="239">
        <f>ROUND(E111*J111,2)</f>
        <v>0</v>
      </c>
      <c r="L111" s="239">
        <v>21</v>
      </c>
      <c r="M111" s="239">
        <f>G111*(1+L111/100)</f>
        <v>0</v>
      </c>
      <c r="N111" s="239">
        <v>2.5249999999999999</v>
      </c>
      <c r="O111" s="239">
        <f>ROUND(E111*N111,2)</f>
        <v>18.18</v>
      </c>
      <c r="P111" s="239">
        <v>0</v>
      </c>
      <c r="Q111" s="239">
        <f>ROUND(E111*P111,2)</f>
        <v>0</v>
      </c>
      <c r="R111" s="239" t="s">
        <v>281</v>
      </c>
      <c r="S111" s="239" t="s">
        <v>142</v>
      </c>
      <c r="T111" s="240" t="s">
        <v>160</v>
      </c>
      <c r="U111" s="224">
        <v>0.48</v>
      </c>
      <c r="V111" s="224">
        <f>ROUND(E111*U111,2)</f>
        <v>3.46</v>
      </c>
      <c r="W111" s="224"/>
      <c r="X111" s="224" t="s">
        <v>161</v>
      </c>
      <c r="Y111" s="215"/>
      <c r="Z111" s="215"/>
      <c r="AA111" s="215"/>
      <c r="AB111" s="215"/>
      <c r="AC111" s="215"/>
      <c r="AD111" s="215"/>
      <c r="AE111" s="215"/>
      <c r="AF111" s="215"/>
      <c r="AG111" s="215" t="s">
        <v>162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outlineLevel="1" x14ac:dyDescent="0.2">
      <c r="A112" s="222"/>
      <c r="B112" s="223"/>
      <c r="C112" s="256" t="s">
        <v>287</v>
      </c>
      <c r="D112" s="249"/>
      <c r="E112" s="249"/>
      <c r="F112" s="249"/>
      <c r="G112" s="249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15"/>
      <c r="Z112" s="215"/>
      <c r="AA112" s="215"/>
      <c r="AB112" s="215"/>
      <c r="AC112" s="215"/>
      <c r="AD112" s="215"/>
      <c r="AE112" s="215"/>
      <c r="AF112" s="215"/>
      <c r="AG112" s="215" t="s">
        <v>164</v>
      </c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</row>
    <row r="113" spans="1:60" outlineLevel="1" x14ac:dyDescent="0.2">
      <c r="A113" s="222"/>
      <c r="B113" s="223"/>
      <c r="C113" s="257" t="s">
        <v>288</v>
      </c>
      <c r="D113" s="225"/>
      <c r="E113" s="226">
        <v>7.2</v>
      </c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15"/>
      <c r="Z113" s="215"/>
      <c r="AA113" s="215"/>
      <c r="AB113" s="215"/>
      <c r="AC113" s="215"/>
      <c r="AD113" s="215"/>
      <c r="AE113" s="215"/>
      <c r="AF113" s="215"/>
      <c r="AG113" s="215" t="s">
        <v>166</v>
      </c>
      <c r="AH113" s="215">
        <v>0</v>
      </c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outlineLevel="1" x14ac:dyDescent="0.2">
      <c r="A114" s="234">
        <v>33</v>
      </c>
      <c r="B114" s="235" t="s">
        <v>289</v>
      </c>
      <c r="C114" s="254" t="s">
        <v>290</v>
      </c>
      <c r="D114" s="236" t="s">
        <v>158</v>
      </c>
      <c r="E114" s="237">
        <v>11.0794</v>
      </c>
      <c r="F114" s="238"/>
      <c r="G114" s="239">
        <f>ROUND(E114*F114,2)</f>
        <v>0</v>
      </c>
      <c r="H114" s="238"/>
      <c r="I114" s="239">
        <f>ROUND(E114*H114,2)</f>
        <v>0</v>
      </c>
      <c r="J114" s="238"/>
      <c r="K114" s="239">
        <f>ROUND(E114*J114,2)</f>
        <v>0</v>
      </c>
      <c r="L114" s="239">
        <v>21</v>
      </c>
      <c r="M114" s="239">
        <f>G114*(1+L114/100)</f>
        <v>0</v>
      </c>
      <c r="N114" s="239">
        <v>2.5249999999999999</v>
      </c>
      <c r="O114" s="239">
        <f>ROUND(E114*N114,2)</f>
        <v>27.98</v>
      </c>
      <c r="P114" s="239">
        <v>0</v>
      </c>
      <c r="Q114" s="239">
        <f>ROUND(E114*P114,2)</f>
        <v>0</v>
      </c>
      <c r="R114" s="239" t="s">
        <v>281</v>
      </c>
      <c r="S114" s="239" t="s">
        <v>142</v>
      </c>
      <c r="T114" s="240" t="s">
        <v>160</v>
      </c>
      <c r="U114" s="224">
        <v>0.48</v>
      </c>
      <c r="V114" s="224">
        <f>ROUND(E114*U114,2)</f>
        <v>5.32</v>
      </c>
      <c r="W114" s="224"/>
      <c r="X114" s="224" t="s">
        <v>161</v>
      </c>
      <c r="Y114" s="215"/>
      <c r="Z114" s="215"/>
      <c r="AA114" s="215"/>
      <c r="AB114" s="215"/>
      <c r="AC114" s="215"/>
      <c r="AD114" s="215"/>
      <c r="AE114" s="215"/>
      <c r="AF114" s="215"/>
      <c r="AG114" s="215" t="s">
        <v>162</v>
      </c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">
      <c r="A115" s="222"/>
      <c r="B115" s="223"/>
      <c r="C115" s="257" t="s">
        <v>291</v>
      </c>
      <c r="D115" s="225"/>
      <c r="E115" s="226">
        <v>0.95940000000000003</v>
      </c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15"/>
      <c r="Z115" s="215"/>
      <c r="AA115" s="215"/>
      <c r="AB115" s="215"/>
      <c r="AC115" s="215"/>
      <c r="AD115" s="215"/>
      <c r="AE115" s="215"/>
      <c r="AF115" s="215"/>
      <c r="AG115" s="215" t="s">
        <v>166</v>
      </c>
      <c r="AH115" s="215">
        <v>0</v>
      </c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1" x14ac:dyDescent="0.2">
      <c r="A116" s="222"/>
      <c r="B116" s="223"/>
      <c r="C116" s="257" t="s">
        <v>292</v>
      </c>
      <c r="D116" s="225"/>
      <c r="E116" s="226">
        <v>8</v>
      </c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15"/>
      <c r="Z116" s="215"/>
      <c r="AA116" s="215"/>
      <c r="AB116" s="215"/>
      <c r="AC116" s="215"/>
      <c r="AD116" s="215"/>
      <c r="AE116" s="215"/>
      <c r="AF116" s="215"/>
      <c r="AG116" s="215" t="s">
        <v>166</v>
      </c>
      <c r="AH116" s="215">
        <v>0</v>
      </c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outlineLevel="1" x14ac:dyDescent="0.2">
      <c r="A117" s="222"/>
      <c r="B117" s="223"/>
      <c r="C117" s="257" t="s">
        <v>293</v>
      </c>
      <c r="D117" s="225"/>
      <c r="E117" s="226">
        <v>1.32</v>
      </c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15"/>
      <c r="Z117" s="215"/>
      <c r="AA117" s="215"/>
      <c r="AB117" s="215"/>
      <c r="AC117" s="215"/>
      <c r="AD117" s="215"/>
      <c r="AE117" s="215"/>
      <c r="AF117" s="215"/>
      <c r="AG117" s="215" t="s">
        <v>166</v>
      </c>
      <c r="AH117" s="215">
        <v>0</v>
      </c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 outlineLevel="1" x14ac:dyDescent="0.2">
      <c r="A118" s="222"/>
      <c r="B118" s="223"/>
      <c r="C118" s="257" t="s">
        <v>294</v>
      </c>
      <c r="D118" s="225"/>
      <c r="E118" s="226">
        <v>0.8</v>
      </c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15"/>
      <c r="Z118" s="215"/>
      <c r="AA118" s="215"/>
      <c r="AB118" s="215"/>
      <c r="AC118" s="215"/>
      <c r="AD118" s="215"/>
      <c r="AE118" s="215"/>
      <c r="AF118" s="215"/>
      <c r="AG118" s="215" t="s">
        <v>166</v>
      </c>
      <c r="AH118" s="215">
        <v>0</v>
      </c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">
      <c r="A119" s="234">
        <v>34</v>
      </c>
      <c r="B119" s="235" t="s">
        <v>295</v>
      </c>
      <c r="C119" s="254" t="s">
        <v>296</v>
      </c>
      <c r="D119" s="236" t="s">
        <v>188</v>
      </c>
      <c r="E119" s="237">
        <v>8.0399999999999991</v>
      </c>
      <c r="F119" s="238"/>
      <c r="G119" s="239">
        <f>ROUND(E119*F119,2)</f>
        <v>0</v>
      </c>
      <c r="H119" s="238"/>
      <c r="I119" s="239">
        <f>ROUND(E119*H119,2)</f>
        <v>0</v>
      </c>
      <c r="J119" s="238"/>
      <c r="K119" s="239">
        <f>ROUND(E119*J119,2)</f>
        <v>0</v>
      </c>
      <c r="L119" s="239">
        <v>21</v>
      </c>
      <c r="M119" s="239">
        <f>G119*(1+L119/100)</f>
        <v>0</v>
      </c>
      <c r="N119" s="239">
        <v>3.5249999999999997E-2</v>
      </c>
      <c r="O119" s="239">
        <f>ROUND(E119*N119,2)</f>
        <v>0.28000000000000003</v>
      </c>
      <c r="P119" s="239">
        <v>0</v>
      </c>
      <c r="Q119" s="239">
        <f>ROUND(E119*P119,2)</f>
        <v>0</v>
      </c>
      <c r="R119" s="239" t="s">
        <v>281</v>
      </c>
      <c r="S119" s="239" t="s">
        <v>142</v>
      </c>
      <c r="T119" s="240" t="s">
        <v>160</v>
      </c>
      <c r="U119" s="224">
        <v>0.74</v>
      </c>
      <c r="V119" s="224">
        <f>ROUND(E119*U119,2)</f>
        <v>5.95</v>
      </c>
      <c r="W119" s="224"/>
      <c r="X119" s="224" t="s">
        <v>161</v>
      </c>
      <c r="Y119" s="215"/>
      <c r="Z119" s="215"/>
      <c r="AA119" s="215"/>
      <c r="AB119" s="215"/>
      <c r="AC119" s="215"/>
      <c r="AD119" s="215"/>
      <c r="AE119" s="215"/>
      <c r="AF119" s="215"/>
      <c r="AG119" s="215" t="s">
        <v>162</v>
      </c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ht="22.5" outlineLevel="1" x14ac:dyDescent="0.2">
      <c r="A120" s="222"/>
      <c r="B120" s="223"/>
      <c r="C120" s="256" t="s">
        <v>297</v>
      </c>
      <c r="D120" s="249"/>
      <c r="E120" s="249"/>
      <c r="F120" s="249"/>
      <c r="G120" s="249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15"/>
      <c r="Z120" s="215"/>
      <c r="AA120" s="215"/>
      <c r="AB120" s="215"/>
      <c r="AC120" s="215"/>
      <c r="AD120" s="215"/>
      <c r="AE120" s="215"/>
      <c r="AF120" s="215"/>
      <c r="AG120" s="215" t="s">
        <v>164</v>
      </c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50" t="str">
        <f>C120</f>
        <v>bednění svislé nebo šikmé (odkloněné), půdorysně přímé nebo zalomené základových zdí ve volných nebo zapažených jámách, rýhách, šachtách, včetně případných vzpěr,</v>
      </c>
      <c r="BB120" s="215"/>
      <c r="BC120" s="215"/>
      <c r="BD120" s="215"/>
      <c r="BE120" s="215"/>
      <c r="BF120" s="215"/>
      <c r="BG120" s="215"/>
      <c r="BH120" s="215"/>
    </row>
    <row r="121" spans="1:60" outlineLevel="1" x14ac:dyDescent="0.2">
      <c r="A121" s="222"/>
      <c r="B121" s="223"/>
      <c r="C121" s="257" t="s">
        <v>298</v>
      </c>
      <c r="D121" s="225"/>
      <c r="E121" s="226">
        <v>1.56</v>
      </c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15"/>
      <c r="Z121" s="215"/>
      <c r="AA121" s="215"/>
      <c r="AB121" s="215"/>
      <c r="AC121" s="215"/>
      <c r="AD121" s="215"/>
      <c r="AE121" s="215"/>
      <c r="AF121" s="215"/>
      <c r="AG121" s="215" t="s">
        <v>166</v>
      </c>
      <c r="AH121" s="215">
        <v>0</v>
      </c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</row>
    <row r="122" spans="1:60" outlineLevel="1" x14ac:dyDescent="0.2">
      <c r="A122" s="222"/>
      <c r="B122" s="223"/>
      <c r="C122" s="257" t="s">
        <v>299</v>
      </c>
      <c r="D122" s="225"/>
      <c r="E122" s="226">
        <v>1.08</v>
      </c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15"/>
      <c r="Z122" s="215"/>
      <c r="AA122" s="215"/>
      <c r="AB122" s="215"/>
      <c r="AC122" s="215"/>
      <c r="AD122" s="215"/>
      <c r="AE122" s="215"/>
      <c r="AF122" s="215"/>
      <c r="AG122" s="215" t="s">
        <v>166</v>
      </c>
      <c r="AH122" s="215">
        <v>0</v>
      </c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outlineLevel="1" x14ac:dyDescent="0.2">
      <c r="A123" s="222"/>
      <c r="B123" s="223"/>
      <c r="C123" s="257" t="s">
        <v>300</v>
      </c>
      <c r="D123" s="225"/>
      <c r="E123" s="226">
        <v>5.4</v>
      </c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15"/>
      <c r="Z123" s="215"/>
      <c r="AA123" s="215"/>
      <c r="AB123" s="215"/>
      <c r="AC123" s="215"/>
      <c r="AD123" s="215"/>
      <c r="AE123" s="215"/>
      <c r="AF123" s="215"/>
      <c r="AG123" s="215" t="s">
        <v>166</v>
      </c>
      <c r="AH123" s="215">
        <v>0</v>
      </c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</row>
    <row r="124" spans="1:60" outlineLevel="1" x14ac:dyDescent="0.2">
      <c r="A124" s="234">
        <v>35</v>
      </c>
      <c r="B124" s="235" t="s">
        <v>301</v>
      </c>
      <c r="C124" s="254" t="s">
        <v>302</v>
      </c>
      <c r="D124" s="236" t="s">
        <v>188</v>
      </c>
      <c r="E124" s="237">
        <v>8.0399999999999991</v>
      </c>
      <c r="F124" s="238"/>
      <c r="G124" s="239">
        <f>ROUND(E124*F124,2)</f>
        <v>0</v>
      </c>
      <c r="H124" s="238"/>
      <c r="I124" s="239">
        <f>ROUND(E124*H124,2)</f>
        <v>0</v>
      </c>
      <c r="J124" s="238"/>
      <c r="K124" s="239">
        <f>ROUND(E124*J124,2)</f>
        <v>0</v>
      </c>
      <c r="L124" s="239">
        <v>21</v>
      </c>
      <c r="M124" s="239">
        <f>G124*(1+L124/100)</f>
        <v>0</v>
      </c>
      <c r="N124" s="239">
        <v>0</v>
      </c>
      <c r="O124" s="239">
        <f>ROUND(E124*N124,2)</f>
        <v>0</v>
      </c>
      <c r="P124" s="239">
        <v>0</v>
      </c>
      <c r="Q124" s="239">
        <f>ROUND(E124*P124,2)</f>
        <v>0</v>
      </c>
      <c r="R124" s="239" t="s">
        <v>281</v>
      </c>
      <c r="S124" s="239" t="s">
        <v>142</v>
      </c>
      <c r="T124" s="240" t="s">
        <v>160</v>
      </c>
      <c r="U124" s="224">
        <v>0.35</v>
      </c>
      <c r="V124" s="224">
        <f>ROUND(E124*U124,2)</f>
        <v>2.81</v>
      </c>
      <c r="W124" s="224"/>
      <c r="X124" s="224" t="s">
        <v>161</v>
      </c>
      <c r="Y124" s="215"/>
      <c r="Z124" s="215"/>
      <c r="AA124" s="215"/>
      <c r="AB124" s="215"/>
      <c r="AC124" s="215"/>
      <c r="AD124" s="215"/>
      <c r="AE124" s="215"/>
      <c r="AF124" s="215"/>
      <c r="AG124" s="215" t="s">
        <v>162</v>
      </c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</row>
    <row r="125" spans="1:60" ht="22.5" outlineLevel="1" x14ac:dyDescent="0.2">
      <c r="A125" s="222"/>
      <c r="B125" s="223"/>
      <c r="C125" s="256" t="s">
        <v>297</v>
      </c>
      <c r="D125" s="249"/>
      <c r="E125" s="249"/>
      <c r="F125" s="249"/>
      <c r="G125" s="249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15"/>
      <c r="Z125" s="215"/>
      <c r="AA125" s="215"/>
      <c r="AB125" s="215"/>
      <c r="AC125" s="215"/>
      <c r="AD125" s="215"/>
      <c r="AE125" s="215"/>
      <c r="AF125" s="215"/>
      <c r="AG125" s="215" t="s">
        <v>164</v>
      </c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50" t="str">
        <f>C125</f>
        <v>bednění svislé nebo šikmé (odkloněné), půdorysně přímé nebo zalomené základových zdí ve volných nebo zapažených jámách, rýhách, šachtách, včetně případných vzpěr,</v>
      </c>
      <c r="BB125" s="215"/>
      <c r="BC125" s="215"/>
      <c r="BD125" s="215"/>
      <c r="BE125" s="215"/>
      <c r="BF125" s="215"/>
      <c r="BG125" s="215"/>
      <c r="BH125" s="215"/>
    </row>
    <row r="126" spans="1:60" outlineLevel="1" x14ac:dyDescent="0.2">
      <c r="A126" s="234">
        <v>36</v>
      </c>
      <c r="B126" s="235" t="s">
        <v>303</v>
      </c>
      <c r="C126" s="254" t="s">
        <v>304</v>
      </c>
      <c r="D126" s="236" t="s">
        <v>188</v>
      </c>
      <c r="E126" s="237">
        <v>14.85</v>
      </c>
      <c r="F126" s="238"/>
      <c r="G126" s="239">
        <f>ROUND(E126*F126,2)</f>
        <v>0</v>
      </c>
      <c r="H126" s="238"/>
      <c r="I126" s="239">
        <f>ROUND(E126*H126,2)</f>
        <v>0</v>
      </c>
      <c r="J126" s="238"/>
      <c r="K126" s="239">
        <f>ROUND(E126*J126,2)</f>
        <v>0</v>
      </c>
      <c r="L126" s="239">
        <v>21</v>
      </c>
      <c r="M126" s="239">
        <f>G126*(1+L126/100)</f>
        <v>0</v>
      </c>
      <c r="N126" s="239">
        <v>3.9309999999999998E-2</v>
      </c>
      <c r="O126" s="239">
        <f>ROUND(E126*N126,2)</f>
        <v>0.57999999999999996</v>
      </c>
      <c r="P126" s="239">
        <v>0</v>
      </c>
      <c r="Q126" s="239">
        <f>ROUND(E126*P126,2)</f>
        <v>0</v>
      </c>
      <c r="R126" s="239" t="s">
        <v>281</v>
      </c>
      <c r="S126" s="239" t="s">
        <v>142</v>
      </c>
      <c r="T126" s="240" t="s">
        <v>160</v>
      </c>
      <c r="U126" s="224">
        <v>0.65</v>
      </c>
      <c r="V126" s="224">
        <f>ROUND(E126*U126,2)</f>
        <v>9.65</v>
      </c>
      <c r="W126" s="224"/>
      <c r="X126" s="224" t="s">
        <v>161</v>
      </c>
      <c r="Y126" s="215"/>
      <c r="Z126" s="215"/>
      <c r="AA126" s="215"/>
      <c r="AB126" s="215"/>
      <c r="AC126" s="215"/>
      <c r="AD126" s="215"/>
      <c r="AE126" s="215"/>
      <c r="AF126" s="215"/>
      <c r="AG126" s="215" t="s">
        <v>162</v>
      </c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</row>
    <row r="127" spans="1:60" ht="22.5" outlineLevel="1" x14ac:dyDescent="0.2">
      <c r="A127" s="222"/>
      <c r="B127" s="223"/>
      <c r="C127" s="256" t="s">
        <v>297</v>
      </c>
      <c r="D127" s="249"/>
      <c r="E127" s="249"/>
      <c r="F127" s="249"/>
      <c r="G127" s="249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15"/>
      <c r="Z127" s="215"/>
      <c r="AA127" s="215"/>
      <c r="AB127" s="215"/>
      <c r="AC127" s="215"/>
      <c r="AD127" s="215"/>
      <c r="AE127" s="215"/>
      <c r="AF127" s="215"/>
      <c r="AG127" s="215" t="s">
        <v>164</v>
      </c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50" t="str">
        <f>C127</f>
        <v>bednění svislé nebo šikmé (odkloněné), půdorysně přímé nebo zalomené základových zdí ve volných nebo zapažených jámách, rýhách, šachtách, včetně případných vzpěr,</v>
      </c>
      <c r="BB127" s="215"/>
      <c r="BC127" s="215"/>
      <c r="BD127" s="215"/>
      <c r="BE127" s="215"/>
      <c r="BF127" s="215"/>
      <c r="BG127" s="215"/>
      <c r="BH127" s="215"/>
    </row>
    <row r="128" spans="1:60" outlineLevel="1" x14ac:dyDescent="0.2">
      <c r="A128" s="222"/>
      <c r="B128" s="223"/>
      <c r="C128" s="257" t="s">
        <v>305</v>
      </c>
      <c r="D128" s="225"/>
      <c r="E128" s="226">
        <v>14.85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5"/>
      <c r="Z128" s="215"/>
      <c r="AA128" s="215"/>
      <c r="AB128" s="215"/>
      <c r="AC128" s="215"/>
      <c r="AD128" s="215"/>
      <c r="AE128" s="215"/>
      <c r="AF128" s="215"/>
      <c r="AG128" s="215" t="s">
        <v>166</v>
      </c>
      <c r="AH128" s="215">
        <v>0</v>
      </c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</row>
    <row r="129" spans="1:60" outlineLevel="1" x14ac:dyDescent="0.2">
      <c r="A129" s="234">
        <v>37</v>
      </c>
      <c r="B129" s="235" t="s">
        <v>306</v>
      </c>
      <c r="C129" s="254" t="s">
        <v>307</v>
      </c>
      <c r="D129" s="236" t="s">
        <v>188</v>
      </c>
      <c r="E129" s="237">
        <v>14.85</v>
      </c>
      <c r="F129" s="238"/>
      <c r="G129" s="239">
        <f>ROUND(E129*F129,2)</f>
        <v>0</v>
      </c>
      <c r="H129" s="238"/>
      <c r="I129" s="239">
        <f>ROUND(E129*H129,2)</f>
        <v>0</v>
      </c>
      <c r="J129" s="238"/>
      <c r="K129" s="239">
        <f>ROUND(E129*J129,2)</f>
        <v>0</v>
      </c>
      <c r="L129" s="239">
        <v>21</v>
      </c>
      <c r="M129" s="239">
        <f>G129*(1+L129/100)</f>
        <v>0</v>
      </c>
      <c r="N129" s="239">
        <v>0</v>
      </c>
      <c r="O129" s="239">
        <f>ROUND(E129*N129,2)</f>
        <v>0</v>
      </c>
      <c r="P129" s="239">
        <v>0</v>
      </c>
      <c r="Q129" s="239">
        <f>ROUND(E129*P129,2)</f>
        <v>0</v>
      </c>
      <c r="R129" s="239" t="s">
        <v>281</v>
      </c>
      <c r="S129" s="239" t="s">
        <v>142</v>
      </c>
      <c r="T129" s="240" t="s">
        <v>160</v>
      </c>
      <c r="U129" s="224">
        <v>0.35</v>
      </c>
      <c r="V129" s="224">
        <f>ROUND(E129*U129,2)</f>
        <v>5.2</v>
      </c>
      <c r="W129" s="224"/>
      <c r="X129" s="224" t="s">
        <v>161</v>
      </c>
      <c r="Y129" s="215"/>
      <c r="Z129" s="215"/>
      <c r="AA129" s="215"/>
      <c r="AB129" s="215"/>
      <c r="AC129" s="215"/>
      <c r="AD129" s="215"/>
      <c r="AE129" s="215"/>
      <c r="AF129" s="215"/>
      <c r="AG129" s="215" t="s">
        <v>162</v>
      </c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ht="22.5" outlineLevel="1" x14ac:dyDescent="0.2">
      <c r="A130" s="222"/>
      <c r="B130" s="223"/>
      <c r="C130" s="256" t="s">
        <v>297</v>
      </c>
      <c r="D130" s="249"/>
      <c r="E130" s="249"/>
      <c r="F130" s="249"/>
      <c r="G130" s="249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15"/>
      <c r="Z130" s="215"/>
      <c r="AA130" s="215"/>
      <c r="AB130" s="215"/>
      <c r="AC130" s="215"/>
      <c r="AD130" s="215"/>
      <c r="AE130" s="215"/>
      <c r="AF130" s="215"/>
      <c r="AG130" s="215" t="s">
        <v>164</v>
      </c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50" t="str">
        <f>C130</f>
        <v>bednění svislé nebo šikmé (odkloněné), půdorysně přímé nebo zalomené základových zdí ve volných nebo zapažených jámách, rýhách, šachtách, včetně případných vzpěr,</v>
      </c>
      <c r="BB130" s="215"/>
      <c r="BC130" s="215"/>
      <c r="BD130" s="215"/>
      <c r="BE130" s="215"/>
      <c r="BF130" s="215"/>
      <c r="BG130" s="215"/>
      <c r="BH130" s="215"/>
    </row>
    <row r="131" spans="1:60" ht="22.5" outlineLevel="1" x14ac:dyDescent="0.2">
      <c r="A131" s="234">
        <v>38</v>
      </c>
      <c r="B131" s="235" t="s">
        <v>308</v>
      </c>
      <c r="C131" s="254" t="s">
        <v>309</v>
      </c>
      <c r="D131" s="236" t="s">
        <v>267</v>
      </c>
      <c r="E131" s="237">
        <v>480</v>
      </c>
      <c r="F131" s="238"/>
      <c r="G131" s="239">
        <f>ROUND(E131*F131,2)</f>
        <v>0</v>
      </c>
      <c r="H131" s="238"/>
      <c r="I131" s="239">
        <f>ROUND(E131*H131,2)</f>
        <v>0</v>
      </c>
      <c r="J131" s="238"/>
      <c r="K131" s="239">
        <f>ROUND(E131*J131,2)</f>
        <v>0</v>
      </c>
      <c r="L131" s="239">
        <v>21</v>
      </c>
      <c r="M131" s="239">
        <f>G131*(1+L131/100)</f>
        <v>0</v>
      </c>
      <c r="N131" s="239">
        <v>1E-3</v>
      </c>
      <c r="O131" s="239">
        <f>ROUND(E131*N131,2)</f>
        <v>0.48</v>
      </c>
      <c r="P131" s="239">
        <v>0</v>
      </c>
      <c r="Q131" s="239">
        <f>ROUND(E131*P131,2)</f>
        <v>0</v>
      </c>
      <c r="R131" s="239" t="s">
        <v>234</v>
      </c>
      <c r="S131" s="239" t="s">
        <v>142</v>
      </c>
      <c r="T131" s="240" t="s">
        <v>142</v>
      </c>
      <c r="U131" s="224">
        <v>0</v>
      </c>
      <c r="V131" s="224">
        <f>ROUND(E131*U131,2)</f>
        <v>0</v>
      </c>
      <c r="W131" s="224"/>
      <c r="X131" s="224" t="s">
        <v>149</v>
      </c>
      <c r="Y131" s="215"/>
      <c r="Z131" s="215"/>
      <c r="AA131" s="215"/>
      <c r="AB131" s="215"/>
      <c r="AC131" s="215"/>
      <c r="AD131" s="215"/>
      <c r="AE131" s="215"/>
      <c r="AF131" s="215"/>
      <c r="AG131" s="215" t="s">
        <v>150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outlineLevel="1" x14ac:dyDescent="0.2">
      <c r="A132" s="222"/>
      <c r="B132" s="223"/>
      <c r="C132" s="257" t="s">
        <v>310</v>
      </c>
      <c r="D132" s="225"/>
      <c r="E132" s="226">
        <v>480</v>
      </c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15"/>
      <c r="Z132" s="215"/>
      <c r="AA132" s="215"/>
      <c r="AB132" s="215"/>
      <c r="AC132" s="215"/>
      <c r="AD132" s="215"/>
      <c r="AE132" s="215"/>
      <c r="AF132" s="215"/>
      <c r="AG132" s="215" t="s">
        <v>166</v>
      </c>
      <c r="AH132" s="215">
        <v>0</v>
      </c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</row>
    <row r="133" spans="1:60" ht="78.75" outlineLevel="1" x14ac:dyDescent="0.2">
      <c r="A133" s="234">
        <v>39</v>
      </c>
      <c r="B133" s="235" t="s">
        <v>311</v>
      </c>
      <c r="C133" s="254" t="s">
        <v>312</v>
      </c>
      <c r="D133" s="236" t="s">
        <v>233</v>
      </c>
      <c r="E133" s="237">
        <v>73.004900000000006</v>
      </c>
      <c r="F133" s="238"/>
      <c r="G133" s="239">
        <f>ROUND(E133*F133,2)</f>
        <v>0</v>
      </c>
      <c r="H133" s="238"/>
      <c r="I133" s="239">
        <f>ROUND(E133*H133,2)</f>
        <v>0</v>
      </c>
      <c r="J133" s="238"/>
      <c r="K133" s="239">
        <f>ROUND(E133*J133,2)</f>
        <v>0</v>
      </c>
      <c r="L133" s="239">
        <v>21</v>
      </c>
      <c r="M133" s="239">
        <f>G133*(1+L133/100)</f>
        <v>0</v>
      </c>
      <c r="N133" s="239">
        <v>0</v>
      </c>
      <c r="O133" s="239">
        <f>ROUND(E133*N133,2)</f>
        <v>0</v>
      </c>
      <c r="P133" s="239">
        <v>0</v>
      </c>
      <c r="Q133" s="239">
        <f>ROUND(E133*P133,2)</f>
        <v>0</v>
      </c>
      <c r="R133" s="239" t="s">
        <v>277</v>
      </c>
      <c r="S133" s="239" t="s">
        <v>142</v>
      </c>
      <c r="T133" s="240" t="s">
        <v>160</v>
      </c>
      <c r="U133" s="224">
        <v>0.20399999999999999</v>
      </c>
      <c r="V133" s="224">
        <f>ROUND(E133*U133,2)</f>
        <v>14.89</v>
      </c>
      <c r="W133" s="224"/>
      <c r="X133" s="224" t="s">
        <v>161</v>
      </c>
      <c r="Y133" s="215"/>
      <c r="Z133" s="215"/>
      <c r="AA133" s="215"/>
      <c r="AB133" s="215"/>
      <c r="AC133" s="215"/>
      <c r="AD133" s="215"/>
      <c r="AE133" s="215"/>
      <c r="AF133" s="215"/>
      <c r="AG133" s="215" t="s">
        <v>162</v>
      </c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</row>
    <row r="134" spans="1:60" outlineLevel="1" x14ac:dyDescent="0.2">
      <c r="A134" s="222"/>
      <c r="B134" s="223"/>
      <c r="C134" s="256" t="s">
        <v>313</v>
      </c>
      <c r="D134" s="249"/>
      <c r="E134" s="249"/>
      <c r="F134" s="249"/>
      <c r="G134" s="249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15"/>
      <c r="Z134" s="215"/>
      <c r="AA134" s="215"/>
      <c r="AB134" s="215"/>
      <c r="AC134" s="215"/>
      <c r="AD134" s="215"/>
      <c r="AE134" s="215"/>
      <c r="AF134" s="215"/>
      <c r="AG134" s="215" t="s">
        <v>164</v>
      </c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</row>
    <row r="135" spans="1:60" x14ac:dyDescent="0.2">
      <c r="A135" s="228" t="s">
        <v>136</v>
      </c>
      <c r="B135" s="229" t="s">
        <v>76</v>
      </c>
      <c r="C135" s="252" t="s">
        <v>77</v>
      </c>
      <c r="D135" s="230"/>
      <c r="E135" s="231"/>
      <c r="F135" s="232"/>
      <c r="G135" s="232">
        <f>SUMIF(AG136:AG138,"&lt;&gt;NOR",G136:G138)</f>
        <v>0</v>
      </c>
      <c r="H135" s="232"/>
      <c r="I135" s="232">
        <f>SUM(I136:I138)</f>
        <v>0</v>
      </c>
      <c r="J135" s="232"/>
      <c r="K135" s="232">
        <f>SUM(K136:K138)</f>
        <v>0</v>
      </c>
      <c r="L135" s="232"/>
      <c r="M135" s="232">
        <f>SUM(M136:M138)</f>
        <v>0</v>
      </c>
      <c r="N135" s="232"/>
      <c r="O135" s="232">
        <f>SUM(O136:O138)</f>
        <v>0</v>
      </c>
      <c r="P135" s="232"/>
      <c r="Q135" s="232">
        <f>SUM(Q136:Q138)</f>
        <v>0</v>
      </c>
      <c r="R135" s="232"/>
      <c r="S135" s="232"/>
      <c r="T135" s="233"/>
      <c r="U135" s="227"/>
      <c r="V135" s="227">
        <f>SUM(V136:V138)</f>
        <v>22.8</v>
      </c>
      <c r="W135" s="227"/>
      <c r="X135" s="227"/>
      <c r="AG135" t="s">
        <v>137</v>
      </c>
    </row>
    <row r="136" spans="1:60" outlineLevel="1" x14ac:dyDescent="0.2">
      <c r="A136" s="234">
        <v>40</v>
      </c>
      <c r="B136" s="235" t="s">
        <v>314</v>
      </c>
      <c r="C136" s="254" t="s">
        <v>315</v>
      </c>
      <c r="D136" s="236" t="s">
        <v>316</v>
      </c>
      <c r="E136" s="237">
        <v>4</v>
      </c>
      <c r="F136" s="238"/>
      <c r="G136" s="239">
        <f>ROUND(E136*F136,2)</f>
        <v>0</v>
      </c>
      <c r="H136" s="238"/>
      <c r="I136" s="239">
        <f>ROUND(E136*H136,2)</f>
        <v>0</v>
      </c>
      <c r="J136" s="238"/>
      <c r="K136" s="239">
        <f>ROUND(E136*J136,2)</f>
        <v>0</v>
      </c>
      <c r="L136" s="239">
        <v>21</v>
      </c>
      <c r="M136" s="239">
        <f>G136*(1+L136/100)</f>
        <v>0</v>
      </c>
      <c r="N136" s="239">
        <v>0</v>
      </c>
      <c r="O136" s="239">
        <f>ROUND(E136*N136,2)</f>
        <v>0</v>
      </c>
      <c r="P136" s="239">
        <v>0</v>
      </c>
      <c r="Q136" s="239">
        <f>ROUND(E136*P136,2)</f>
        <v>0</v>
      </c>
      <c r="R136" s="239" t="s">
        <v>317</v>
      </c>
      <c r="S136" s="239" t="s">
        <v>142</v>
      </c>
      <c r="T136" s="240" t="s">
        <v>160</v>
      </c>
      <c r="U136" s="224">
        <v>5.7</v>
      </c>
      <c r="V136" s="224">
        <f>ROUND(E136*U136,2)</f>
        <v>22.8</v>
      </c>
      <c r="W136" s="224"/>
      <c r="X136" s="224" t="s">
        <v>161</v>
      </c>
      <c r="Y136" s="215"/>
      <c r="Z136" s="215"/>
      <c r="AA136" s="215"/>
      <c r="AB136" s="215"/>
      <c r="AC136" s="215"/>
      <c r="AD136" s="215"/>
      <c r="AE136" s="215"/>
      <c r="AF136" s="215"/>
      <c r="AG136" s="215" t="s">
        <v>162</v>
      </c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</row>
    <row r="137" spans="1:60" outlineLevel="1" x14ac:dyDescent="0.2">
      <c r="A137" s="222"/>
      <c r="B137" s="223"/>
      <c r="C137" s="256" t="s">
        <v>318</v>
      </c>
      <c r="D137" s="249"/>
      <c r="E137" s="249"/>
      <c r="F137" s="249"/>
      <c r="G137" s="249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15"/>
      <c r="Z137" s="215"/>
      <c r="AA137" s="215"/>
      <c r="AB137" s="215"/>
      <c r="AC137" s="215"/>
      <c r="AD137" s="215"/>
      <c r="AE137" s="215"/>
      <c r="AF137" s="215"/>
      <c r="AG137" s="215" t="s">
        <v>164</v>
      </c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</row>
    <row r="138" spans="1:60" outlineLevel="1" x14ac:dyDescent="0.2">
      <c r="A138" s="222"/>
      <c r="B138" s="223"/>
      <c r="C138" s="257" t="s">
        <v>319</v>
      </c>
      <c r="D138" s="225"/>
      <c r="E138" s="226">
        <v>4</v>
      </c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15"/>
      <c r="Z138" s="215"/>
      <c r="AA138" s="215"/>
      <c r="AB138" s="215"/>
      <c r="AC138" s="215"/>
      <c r="AD138" s="215"/>
      <c r="AE138" s="215"/>
      <c r="AF138" s="215"/>
      <c r="AG138" s="215" t="s">
        <v>166</v>
      </c>
      <c r="AH138" s="215">
        <v>0</v>
      </c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</row>
    <row r="139" spans="1:60" x14ac:dyDescent="0.2">
      <c r="A139" s="228" t="s">
        <v>136</v>
      </c>
      <c r="B139" s="229" t="s">
        <v>78</v>
      </c>
      <c r="C139" s="252" t="s">
        <v>79</v>
      </c>
      <c r="D139" s="230"/>
      <c r="E139" s="231"/>
      <c r="F139" s="232"/>
      <c r="G139" s="232">
        <f>SUMIF(AG140:AG142,"&lt;&gt;NOR",G140:G142)</f>
        <v>0</v>
      </c>
      <c r="H139" s="232"/>
      <c r="I139" s="232">
        <f>SUM(I140:I142)</f>
        <v>0</v>
      </c>
      <c r="J139" s="232"/>
      <c r="K139" s="232">
        <f>SUM(K140:K142)</f>
        <v>0</v>
      </c>
      <c r="L139" s="232"/>
      <c r="M139" s="232">
        <f>SUM(M140:M142)</f>
        <v>0</v>
      </c>
      <c r="N139" s="232"/>
      <c r="O139" s="232">
        <f>SUM(O140:O142)</f>
        <v>1.78</v>
      </c>
      <c r="P139" s="232"/>
      <c r="Q139" s="232">
        <f>SUM(Q140:Q142)</f>
        <v>0</v>
      </c>
      <c r="R139" s="232"/>
      <c r="S139" s="232"/>
      <c r="T139" s="233"/>
      <c r="U139" s="227"/>
      <c r="V139" s="227">
        <f>SUM(V140:V142)</f>
        <v>7.56</v>
      </c>
      <c r="W139" s="227"/>
      <c r="X139" s="227"/>
      <c r="AG139" t="s">
        <v>137</v>
      </c>
    </row>
    <row r="140" spans="1:60" outlineLevel="1" x14ac:dyDescent="0.2">
      <c r="A140" s="234">
        <v>41</v>
      </c>
      <c r="B140" s="235" t="s">
        <v>320</v>
      </c>
      <c r="C140" s="254" t="s">
        <v>321</v>
      </c>
      <c r="D140" s="236" t="s">
        <v>188</v>
      </c>
      <c r="E140" s="237">
        <v>6.2</v>
      </c>
      <c r="F140" s="238"/>
      <c r="G140" s="239">
        <f>ROUND(E140*F140,2)</f>
        <v>0</v>
      </c>
      <c r="H140" s="238"/>
      <c r="I140" s="239">
        <f>ROUND(E140*H140,2)</f>
        <v>0</v>
      </c>
      <c r="J140" s="238"/>
      <c r="K140" s="239">
        <f>ROUND(E140*J140,2)</f>
        <v>0</v>
      </c>
      <c r="L140" s="239">
        <v>21</v>
      </c>
      <c r="M140" s="239">
        <f>G140*(1+L140/100)</f>
        <v>0</v>
      </c>
      <c r="N140" s="239">
        <v>0.28744999999999998</v>
      </c>
      <c r="O140" s="239">
        <f>ROUND(E140*N140,2)</f>
        <v>1.78</v>
      </c>
      <c r="P140" s="239">
        <v>0</v>
      </c>
      <c r="Q140" s="239">
        <f>ROUND(E140*P140,2)</f>
        <v>0</v>
      </c>
      <c r="R140" s="239" t="s">
        <v>322</v>
      </c>
      <c r="S140" s="239" t="s">
        <v>142</v>
      </c>
      <c r="T140" s="240" t="s">
        <v>160</v>
      </c>
      <c r="U140" s="224">
        <v>1.22</v>
      </c>
      <c r="V140" s="224">
        <f>ROUND(E140*U140,2)</f>
        <v>7.56</v>
      </c>
      <c r="W140" s="224"/>
      <c r="X140" s="224" t="s">
        <v>161</v>
      </c>
      <c r="Y140" s="215"/>
      <c r="Z140" s="215"/>
      <c r="AA140" s="215"/>
      <c r="AB140" s="215"/>
      <c r="AC140" s="215"/>
      <c r="AD140" s="215"/>
      <c r="AE140" s="215"/>
      <c r="AF140" s="215"/>
      <c r="AG140" s="215" t="s">
        <v>162</v>
      </c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</row>
    <row r="141" spans="1:60" outlineLevel="1" x14ac:dyDescent="0.2">
      <c r="A141" s="222"/>
      <c r="B141" s="223"/>
      <c r="C141" s="256" t="s">
        <v>323</v>
      </c>
      <c r="D141" s="249"/>
      <c r="E141" s="249"/>
      <c r="F141" s="249"/>
      <c r="G141" s="249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15"/>
      <c r="Z141" s="215"/>
      <c r="AA141" s="215"/>
      <c r="AB141" s="215"/>
      <c r="AC141" s="215"/>
      <c r="AD141" s="215"/>
      <c r="AE141" s="215"/>
      <c r="AF141" s="215"/>
      <c r="AG141" s="215" t="s">
        <v>164</v>
      </c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</row>
    <row r="142" spans="1:60" outlineLevel="1" x14ac:dyDescent="0.2">
      <c r="A142" s="222"/>
      <c r="B142" s="223"/>
      <c r="C142" s="257" t="s">
        <v>324</v>
      </c>
      <c r="D142" s="225"/>
      <c r="E142" s="226">
        <v>6.2</v>
      </c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15"/>
      <c r="Z142" s="215"/>
      <c r="AA142" s="215"/>
      <c r="AB142" s="215"/>
      <c r="AC142" s="215"/>
      <c r="AD142" s="215"/>
      <c r="AE142" s="215"/>
      <c r="AF142" s="215"/>
      <c r="AG142" s="215" t="s">
        <v>166</v>
      </c>
      <c r="AH142" s="215">
        <v>0</v>
      </c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</row>
    <row r="143" spans="1:60" x14ac:dyDescent="0.2">
      <c r="A143" s="228" t="s">
        <v>136</v>
      </c>
      <c r="B143" s="229" t="s">
        <v>80</v>
      </c>
      <c r="C143" s="252" t="s">
        <v>81</v>
      </c>
      <c r="D143" s="230"/>
      <c r="E143" s="231"/>
      <c r="F143" s="232"/>
      <c r="G143" s="232">
        <f>SUMIF(AG144:AG156,"&lt;&gt;NOR",G144:G156)</f>
        <v>0</v>
      </c>
      <c r="H143" s="232"/>
      <c r="I143" s="232">
        <f>SUM(I144:I156)</f>
        <v>0</v>
      </c>
      <c r="J143" s="232"/>
      <c r="K143" s="232">
        <f>SUM(K144:K156)</f>
        <v>0</v>
      </c>
      <c r="L143" s="232"/>
      <c r="M143" s="232">
        <f>SUM(M144:M156)</f>
        <v>0</v>
      </c>
      <c r="N143" s="232"/>
      <c r="O143" s="232">
        <f>SUM(O144:O156)</f>
        <v>1.42</v>
      </c>
      <c r="P143" s="232"/>
      <c r="Q143" s="232">
        <f>SUM(Q144:Q156)</f>
        <v>0</v>
      </c>
      <c r="R143" s="232"/>
      <c r="S143" s="232"/>
      <c r="T143" s="233"/>
      <c r="U143" s="227"/>
      <c r="V143" s="227">
        <f>SUM(V144:V156)</f>
        <v>95.63</v>
      </c>
      <c r="W143" s="227"/>
      <c r="X143" s="227"/>
      <c r="AG143" t="s">
        <v>137</v>
      </c>
    </row>
    <row r="144" spans="1:60" outlineLevel="1" x14ac:dyDescent="0.2">
      <c r="A144" s="234">
        <v>42</v>
      </c>
      <c r="B144" s="235" t="s">
        <v>325</v>
      </c>
      <c r="C144" s="254" t="s">
        <v>326</v>
      </c>
      <c r="D144" s="236" t="s">
        <v>188</v>
      </c>
      <c r="E144" s="237">
        <v>27.28</v>
      </c>
      <c r="F144" s="238"/>
      <c r="G144" s="239">
        <f>ROUND(E144*F144,2)</f>
        <v>0</v>
      </c>
      <c r="H144" s="238"/>
      <c r="I144" s="239">
        <f>ROUND(E144*H144,2)</f>
        <v>0</v>
      </c>
      <c r="J144" s="238"/>
      <c r="K144" s="239">
        <f>ROUND(E144*J144,2)</f>
        <v>0</v>
      </c>
      <c r="L144" s="239">
        <v>21</v>
      </c>
      <c r="M144" s="239">
        <f>G144*(1+L144/100)</f>
        <v>0</v>
      </c>
      <c r="N144" s="239">
        <v>0</v>
      </c>
      <c r="O144" s="239">
        <f>ROUND(E144*N144,2)</f>
        <v>0</v>
      </c>
      <c r="P144" s="239">
        <v>0</v>
      </c>
      <c r="Q144" s="239">
        <f>ROUND(E144*P144,2)</f>
        <v>0</v>
      </c>
      <c r="R144" s="239" t="s">
        <v>327</v>
      </c>
      <c r="S144" s="239" t="s">
        <v>142</v>
      </c>
      <c r="T144" s="240" t="s">
        <v>160</v>
      </c>
      <c r="U144" s="224">
        <v>0.38</v>
      </c>
      <c r="V144" s="224">
        <f>ROUND(E144*U144,2)</f>
        <v>10.37</v>
      </c>
      <c r="W144" s="224"/>
      <c r="X144" s="224" t="s">
        <v>161</v>
      </c>
      <c r="Y144" s="215"/>
      <c r="Z144" s="215"/>
      <c r="AA144" s="215"/>
      <c r="AB144" s="215"/>
      <c r="AC144" s="215"/>
      <c r="AD144" s="215"/>
      <c r="AE144" s="215"/>
      <c r="AF144" s="215"/>
      <c r="AG144" s="215" t="s">
        <v>162</v>
      </c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</row>
    <row r="145" spans="1:60" outlineLevel="1" x14ac:dyDescent="0.2">
      <c r="A145" s="222"/>
      <c r="B145" s="223"/>
      <c r="C145" s="257" t="s">
        <v>328</v>
      </c>
      <c r="D145" s="225"/>
      <c r="E145" s="226">
        <v>27.28</v>
      </c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15"/>
      <c r="Z145" s="215"/>
      <c r="AA145" s="215"/>
      <c r="AB145" s="215"/>
      <c r="AC145" s="215"/>
      <c r="AD145" s="215"/>
      <c r="AE145" s="215"/>
      <c r="AF145" s="215"/>
      <c r="AG145" s="215" t="s">
        <v>166</v>
      </c>
      <c r="AH145" s="215">
        <v>0</v>
      </c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</row>
    <row r="146" spans="1:60" outlineLevel="1" x14ac:dyDescent="0.2">
      <c r="A146" s="234">
        <v>43</v>
      </c>
      <c r="B146" s="235" t="s">
        <v>329</v>
      </c>
      <c r="C146" s="254" t="s">
        <v>330</v>
      </c>
      <c r="D146" s="236" t="s">
        <v>188</v>
      </c>
      <c r="E146" s="237">
        <v>27.28</v>
      </c>
      <c r="F146" s="238"/>
      <c r="G146" s="239">
        <f>ROUND(E146*F146,2)</f>
        <v>0</v>
      </c>
      <c r="H146" s="238"/>
      <c r="I146" s="239">
        <f>ROUND(E146*H146,2)</f>
        <v>0</v>
      </c>
      <c r="J146" s="238"/>
      <c r="K146" s="239">
        <f>ROUND(E146*J146,2)</f>
        <v>0</v>
      </c>
      <c r="L146" s="239">
        <v>21</v>
      </c>
      <c r="M146" s="239">
        <f>G146*(1+L146/100)</f>
        <v>0</v>
      </c>
      <c r="N146" s="239">
        <v>1.1800000000000001E-3</v>
      </c>
      <c r="O146" s="239">
        <f>ROUND(E146*N146,2)</f>
        <v>0.03</v>
      </c>
      <c r="P146" s="239">
        <v>0</v>
      </c>
      <c r="Q146" s="239">
        <f>ROUND(E146*P146,2)</f>
        <v>0</v>
      </c>
      <c r="R146" s="239" t="s">
        <v>277</v>
      </c>
      <c r="S146" s="239" t="s">
        <v>142</v>
      </c>
      <c r="T146" s="240" t="s">
        <v>160</v>
      </c>
      <c r="U146" s="224">
        <v>1.1850000000000001</v>
      </c>
      <c r="V146" s="224">
        <f>ROUND(E146*U146,2)</f>
        <v>32.33</v>
      </c>
      <c r="W146" s="224"/>
      <c r="X146" s="224" t="s">
        <v>161</v>
      </c>
      <c r="Y146" s="215"/>
      <c r="Z146" s="215"/>
      <c r="AA146" s="215"/>
      <c r="AB146" s="215"/>
      <c r="AC146" s="215"/>
      <c r="AD146" s="215"/>
      <c r="AE146" s="215"/>
      <c r="AF146" s="215"/>
      <c r="AG146" s="215" t="s">
        <v>162</v>
      </c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</row>
    <row r="147" spans="1:60" outlineLevel="1" x14ac:dyDescent="0.2">
      <c r="A147" s="222"/>
      <c r="B147" s="223"/>
      <c r="C147" s="256" t="s">
        <v>331</v>
      </c>
      <c r="D147" s="249"/>
      <c r="E147" s="249"/>
      <c r="F147" s="249"/>
      <c r="G147" s="249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15"/>
      <c r="Z147" s="215"/>
      <c r="AA147" s="215"/>
      <c r="AB147" s="215"/>
      <c r="AC147" s="215"/>
      <c r="AD147" s="215"/>
      <c r="AE147" s="215"/>
      <c r="AF147" s="215"/>
      <c r="AG147" s="215" t="s">
        <v>164</v>
      </c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</row>
    <row r="148" spans="1:60" outlineLevel="1" x14ac:dyDescent="0.2">
      <c r="A148" s="234">
        <v>44</v>
      </c>
      <c r="B148" s="235" t="s">
        <v>332</v>
      </c>
      <c r="C148" s="254" t="s">
        <v>333</v>
      </c>
      <c r="D148" s="236" t="s">
        <v>188</v>
      </c>
      <c r="E148" s="237">
        <v>5.58</v>
      </c>
      <c r="F148" s="238"/>
      <c r="G148" s="239">
        <f>ROUND(E148*F148,2)</f>
        <v>0</v>
      </c>
      <c r="H148" s="238"/>
      <c r="I148" s="239">
        <f>ROUND(E148*H148,2)</f>
        <v>0</v>
      </c>
      <c r="J148" s="238"/>
      <c r="K148" s="239">
        <f>ROUND(E148*J148,2)</f>
        <v>0</v>
      </c>
      <c r="L148" s="239">
        <v>21</v>
      </c>
      <c r="M148" s="239">
        <f>G148*(1+L148/100)</f>
        <v>0</v>
      </c>
      <c r="N148" s="239">
        <v>0</v>
      </c>
      <c r="O148" s="239">
        <f>ROUND(E148*N148,2)</f>
        <v>0</v>
      </c>
      <c r="P148" s="239">
        <v>0</v>
      </c>
      <c r="Q148" s="239">
        <f>ROUND(E148*P148,2)</f>
        <v>0</v>
      </c>
      <c r="R148" s="239" t="s">
        <v>317</v>
      </c>
      <c r="S148" s="239" t="s">
        <v>142</v>
      </c>
      <c r="T148" s="240" t="s">
        <v>160</v>
      </c>
      <c r="U148" s="224">
        <v>0.85</v>
      </c>
      <c r="V148" s="224">
        <f>ROUND(E148*U148,2)</f>
        <v>4.74</v>
      </c>
      <c r="W148" s="224"/>
      <c r="X148" s="224" t="s">
        <v>161</v>
      </c>
      <c r="Y148" s="215"/>
      <c r="Z148" s="215"/>
      <c r="AA148" s="215"/>
      <c r="AB148" s="215"/>
      <c r="AC148" s="215"/>
      <c r="AD148" s="215"/>
      <c r="AE148" s="215"/>
      <c r="AF148" s="215"/>
      <c r="AG148" s="215" t="s">
        <v>162</v>
      </c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</row>
    <row r="149" spans="1:60" outlineLevel="1" x14ac:dyDescent="0.2">
      <c r="A149" s="222"/>
      <c r="B149" s="223"/>
      <c r="C149" s="256" t="s">
        <v>334</v>
      </c>
      <c r="D149" s="249"/>
      <c r="E149" s="249"/>
      <c r="F149" s="249"/>
      <c r="G149" s="249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15"/>
      <c r="Z149" s="215"/>
      <c r="AA149" s="215"/>
      <c r="AB149" s="215"/>
      <c r="AC149" s="215"/>
      <c r="AD149" s="215"/>
      <c r="AE149" s="215"/>
      <c r="AF149" s="215"/>
      <c r="AG149" s="215" t="s">
        <v>164</v>
      </c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50" t="str">
        <f>C149</f>
        <v>omítnutých nebo neomítnutých licních ploch betonových konstrukcí bez provedení vlastní omítky a bez vypracování pásků podél hran,</v>
      </c>
      <c r="BB149" s="215"/>
      <c r="BC149" s="215"/>
      <c r="BD149" s="215"/>
      <c r="BE149" s="215"/>
      <c r="BF149" s="215"/>
      <c r="BG149" s="215"/>
      <c r="BH149" s="215"/>
    </row>
    <row r="150" spans="1:60" outlineLevel="1" x14ac:dyDescent="0.2">
      <c r="A150" s="222"/>
      <c r="B150" s="223"/>
      <c r="C150" s="257" t="s">
        <v>335</v>
      </c>
      <c r="D150" s="225"/>
      <c r="E150" s="226">
        <v>5.58</v>
      </c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15"/>
      <c r="Z150" s="215"/>
      <c r="AA150" s="215"/>
      <c r="AB150" s="215"/>
      <c r="AC150" s="215"/>
      <c r="AD150" s="215"/>
      <c r="AE150" s="215"/>
      <c r="AF150" s="215"/>
      <c r="AG150" s="215" t="s">
        <v>166</v>
      </c>
      <c r="AH150" s="215">
        <v>0</v>
      </c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</row>
    <row r="151" spans="1:60" outlineLevel="1" x14ac:dyDescent="0.2">
      <c r="A151" s="234">
        <v>45</v>
      </c>
      <c r="B151" s="235" t="s">
        <v>336</v>
      </c>
      <c r="C151" s="254" t="s">
        <v>337</v>
      </c>
      <c r="D151" s="236" t="s">
        <v>188</v>
      </c>
      <c r="E151" s="237">
        <v>9.4499999999999993</v>
      </c>
      <c r="F151" s="238"/>
      <c r="G151" s="239">
        <f>ROUND(E151*F151,2)</f>
        <v>0</v>
      </c>
      <c r="H151" s="238"/>
      <c r="I151" s="239">
        <f>ROUND(E151*H151,2)</f>
        <v>0</v>
      </c>
      <c r="J151" s="238"/>
      <c r="K151" s="239">
        <f>ROUND(E151*J151,2)</f>
        <v>0</v>
      </c>
      <c r="L151" s="239">
        <v>21</v>
      </c>
      <c r="M151" s="239">
        <f>G151*(1+L151/100)</f>
        <v>0</v>
      </c>
      <c r="N151" s="239">
        <v>0</v>
      </c>
      <c r="O151" s="239">
        <f>ROUND(E151*N151,2)</f>
        <v>0</v>
      </c>
      <c r="P151" s="239">
        <v>0</v>
      </c>
      <c r="Q151" s="239">
        <f>ROUND(E151*P151,2)</f>
        <v>0</v>
      </c>
      <c r="R151" s="239"/>
      <c r="S151" s="239" t="s">
        <v>148</v>
      </c>
      <c r="T151" s="240" t="s">
        <v>143</v>
      </c>
      <c r="U151" s="224">
        <v>0</v>
      </c>
      <c r="V151" s="224">
        <f>ROUND(E151*U151,2)</f>
        <v>0</v>
      </c>
      <c r="W151" s="224"/>
      <c r="X151" s="224" t="s">
        <v>161</v>
      </c>
      <c r="Y151" s="215"/>
      <c r="Z151" s="215"/>
      <c r="AA151" s="215"/>
      <c r="AB151" s="215"/>
      <c r="AC151" s="215"/>
      <c r="AD151" s="215"/>
      <c r="AE151" s="215"/>
      <c r="AF151" s="215"/>
      <c r="AG151" s="215" t="s">
        <v>162</v>
      </c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</row>
    <row r="152" spans="1:60" outlineLevel="1" x14ac:dyDescent="0.2">
      <c r="A152" s="222"/>
      <c r="B152" s="223"/>
      <c r="C152" s="257" t="s">
        <v>338</v>
      </c>
      <c r="D152" s="225"/>
      <c r="E152" s="226">
        <v>9.4499999999999993</v>
      </c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15"/>
      <c r="Z152" s="215"/>
      <c r="AA152" s="215"/>
      <c r="AB152" s="215"/>
      <c r="AC152" s="215"/>
      <c r="AD152" s="215"/>
      <c r="AE152" s="215"/>
      <c r="AF152" s="215"/>
      <c r="AG152" s="215" t="s">
        <v>166</v>
      </c>
      <c r="AH152" s="215">
        <v>0</v>
      </c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</row>
    <row r="153" spans="1:60" outlineLevel="1" x14ac:dyDescent="0.2">
      <c r="A153" s="241">
        <v>46</v>
      </c>
      <c r="B153" s="242" t="s">
        <v>339</v>
      </c>
      <c r="C153" s="253" t="s">
        <v>340</v>
      </c>
      <c r="D153" s="243" t="s">
        <v>188</v>
      </c>
      <c r="E153" s="244">
        <v>27.28</v>
      </c>
      <c r="F153" s="245"/>
      <c r="G153" s="246">
        <f>ROUND(E153*F153,2)</f>
        <v>0</v>
      </c>
      <c r="H153" s="245"/>
      <c r="I153" s="246">
        <f>ROUND(E153*H153,2)</f>
        <v>0</v>
      </c>
      <c r="J153" s="245"/>
      <c r="K153" s="246">
        <f>ROUND(E153*J153,2)</f>
        <v>0</v>
      </c>
      <c r="L153" s="246">
        <v>21</v>
      </c>
      <c r="M153" s="246">
        <f>G153*(1+L153/100)</f>
        <v>0</v>
      </c>
      <c r="N153" s="246">
        <v>5.0970000000000001E-2</v>
      </c>
      <c r="O153" s="246">
        <f>ROUND(E153*N153,2)</f>
        <v>1.39</v>
      </c>
      <c r="P153" s="246">
        <v>0</v>
      </c>
      <c r="Q153" s="246">
        <f>ROUND(E153*P153,2)</f>
        <v>0</v>
      </c>
      <c r="R153" s="246" t="s">
        <v>327</v>
      </c>
      <c r="S153" s="246" t="s">
        <v>142</v>
      </c>
      <c r="T153" s="247" t="s">
        <v>160</v>
      </c>
      <c r="U153" s="224">
        <v>1.23</v>
      </c>
      <c r="V153" s="224">
        <f>ROUND(E153*U153,2)</f>
        <v>33.549999999999997</v>
      </c>
      <c r="W153" s="224"/>
      <c r="X153" s="224" t="s">
        <v>161</v>
      </c>
      <c r="Y153" s="215"/>
      <c r="Z153" s="215"/>
      <c r="AA153" s="215"/>
      <c r="AB153" s="215"/>
      <c r="AC153" s="215"/>
      <c r="AD153" s="215"/>
      <c r="AE153" s="215"/>
      <c r="AF153" s="215"/>
      <c r="AG153" s="215" t="s">
        <v>162</v>
      </c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</row>
    <row r="154" spans="1:60" ht="22.5" outlineLevel="1" x14ac:dyDescent="0.2">
      <c r="A154" s="241">
        <v>47</v>
      </c>
      <c r="B154" s="242" t="s">
        <v>341</v>
      </c>
      <c r="C154" s="253" t="s">
        <v>342</v>
      </c>
      <c r="D154" s="243" t="s">
        <v>188</v>
      </c>
      <c r="E154" s="244">
        <v>27.28</v>
      </c>
      <c r="F154" s="245"/>
      <c r="G154" s="246">
        <f>ROUND(E154*F154,2)</f>
        <v>0</v>
      </c>
      <c r="H154" s="245"/>
      <c r="I154" s="246">
        <f>ROUND(E154*H154,2)</f>
        <v>0</v>
      </c>
      <c r="J154" s="245"/>
      <c r="K154" s="246">
        <f>ROUND(E154*J154,2)</f>
        <v>0</v>
      </c>
      <c r="L154" s="246">
        <v>21</v>
      </c>
      <c r="M154" s="246">
        <f>G154*(1+L154/100)</f>
        <v>0</v>
      </c>
      <c r="N154" s="246">
        <v>0</v>
      </c>
      <c r="O154" s="246">
        <f>ROUND(E154*N154,2)</f>
        <v>0</v>
      </c>
      <c r="P154" s="246">
        <v>0</v>
      </c>
      <c r="Q154" s="246">
        <f>ROUND(E154*P154,2)</f>
        <v>0</v>
      </c>
      <c r="R154" s="246" t="s">
        <v>327</v>
      </c>
      <c r="S154" s="246" t="s">
        <v>142</v>
      </c>
      <c r="T154" s="247" t="s">
        <v>160</v>
      </c>
      <c r="U154" s="224">
        <v>0.52600000000000002</v>
      </c>
      <c r="V154" s="224">
        <f>ROUND(E154*U154,2)</f>
        <v>14.35</v>
      </c>
      <c r="W154" s="224"/>
      <c r="X154" s="224" t="s">
        <v>161</v>
      </c>
      <c r="Y154" s="215"/>
      <c r="Z154" s="215"/>
      <c r="AA154" s="215"/>
      <c r="AB154" s="215"/>
      <c r="AC154" s="215"/>
      <c r="AD154" s="215"/>
      <c r="AE154" s="215"/>
      <c r="AF154" s="215"/>
      <c r="AG154" s="215" t="s">
        <v>162</v>
      </c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</row>
    <row r="155" spans="1:60" ht="78.75" outlineLevel="1" x14ac:dyDescent="0.2">
      <c r="A155" s="234">
        <v>48</v>
      </c>
      <c r="B155" s="235" t="s">
        <v>311</v>
      </c>
      <c r="C155" s="254" t="s">
        <v>312</v>
      </c>
      <c r="D155" s="236" t="s">
        <v>233</v>
      </c>
      <c r="E155" s="237">
        <v>1.4227000000000001</v>
      </c>
      <c r="F155" s="238"/>
      <c r="G155" s="239">
        <f>ROUND(E155*F155,2)</f>
        <v>0</v>
      </c>
      <c r="H155" s="238"/>
      <c r="I155" s="239">
        <f>ROUND(E155*H155,2)</f>
        <v>0</v>
      </c>
      <c r="J155" s="238"/>
      <c r="K155" s="239">
        <f>ROUND(E155*J155,2)</f>
        <v>0</v>
      </c>
      <c r="L155" s="239">
        <v>21</v>
      </c>
      <c r="M155" s="239">
        <f>G155*(1+L155/100)</f>
        <v>0</v>
      </c>
      <c r="N155" s="239">
        <v>0</v>
      </c>
      <c r="O155" s="239">
        <f>ROUND(E155*N155,2)</f>
        <v>0</v>
      </c>
      <c r="P155" s="239">
        <v>0</v>
      </c>
      <c r="Q155" s="239">
        <f>ROUND(E155*P155,2)</f>
        <v>0</v>
      </c>
      <c r="R155" s="239" t="s">
        <v>277</v>
      </c>
      <c r="S155" s="239" t="s">
        <v>142</v>
      </c>
      <c r="T155" s="240" t="s">
        <v>160</v>
      </c>
      <c r="U155" s="224">
        <v>0.20399999999999999</v>
      </c>
      <c r="V155" s="224">
        <f>ROUND(E155*U155,2)</f>
        <v>0.28999999999999998</v>
      </c>
      <c r="W155" s="224"/>
      <c r="X155" s="224" t="s">
        <v>161</v>
      </c>
      <c r="Y155" s="215"/>
      <c r="Z155" s="215"/>
      <c r="AA155" s="215"/>
      <c r="AB155" s="215"/>
      <c r="AC155" s="215"/>
      <c r="AD155" s="215"/>
      <c r="AE155" s="215"/>
      <c r="AF155" s="215"/>
      <c r="AG155" s="215" t="s">
        <v>162</v>
      </c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</row>
    <row r="156" spans="1:60" outlineLevel="1" x14ac:dyDescent="0.2">
      <c r="A156" s="222"/>
      <c r="B156" s="223"/>
      <c r="C156" s="256" t="s">
        <v>313</v>
      </c>
      <c r="D156" s="249"/>
      <c r="E156" s="249"/>
      <c r="F156" s="249"/>
      <c r="G156" s="249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15"/>
      <c r="Z156" s="215"/>
      <c r="AA156" s="215"/>
      <c r="AB156" s="215"/>
      <c r="AC156" s="215"/>
      <c r="AD156" s="215"/>
      <c r="AE156" s="215"/>
      <c r="AF156" s="215"/>
      <c r="AG156" s="215" t="s">
        <v>164</v>
      </c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</row>
    <row r="157" spans="1:60" x14ac:dyDescent="0.2">
      <c r="A157" s="228" t="s">
        <v>136</v>
      </c>
      <c r="B157" s="229" t="s">
        <v>100</v>
      </c>
      <c r="C157" s="252" t="s">
        <v>101</v>
      </c>
      <c r="D157" s="230"/>
      <c r="E157" s="231"/>
      <c r="F157" s="232"/>
      <c r="G157" s="232">
        <f>SUMIF(AG158:AG165,"&lt;&gt;NOR",G158:G165)</f>
        <v>0</v>
      </c>
      <c r="H157" s="232"/>
      <c r="I157" s="232">
        <f>SUM(I158:I165)</f>
        <v>0</v>
      </c>
      <c r="J157" s="232"/>
      <c r="K157" s="232">
        <f>SUM(K158:K165)</f>
        <v>0</v>
      </c>
      <c r="L157" s="232"/>
      <c r="M157" s="232">
        <f>SUM(M158:M165)</f>
        <v>0</v>
      </c>
      <c r="N157" s="232"/>
      <c r="O157" s="232">
        <f>SUM(O158:O165)</f>
        <v>4.88</v>
      </c>
      <c r="P157" s="232"/>
      <c r="Q157" s="232">
        <f>SUM(Q158:Q165)</f>
        <v>0</v>
      </c>
      <c r="R157" s="232"/>
      <c r="S157" s="232"/>
      <c r="T157" s="233"/>
      <c r="U157" s="227"/>
      <c r="V157" s="227">
        <f>SUM(V158:V165)</f>
        <v>30.060000000000002</v>
      </c>
      <c r="W157" s="227"/>
      <c r="X157" s="227"/>
      <c r="AG157" t="s">
        <v>137</v>
      </c>
    </row>
    <row r="158" spans="1:60" outlineLevel="1" x14ac:dyDescent="0.2">
      <c r="A158" s="234">
        <v>49</v>
      </c>
      <c r="B158" s="235" t="s">
        <v>343</v>
      </c>
      <c r="C158" s="254" t="s">
        <v>344</v>
      </c>
      <c r="D158" s="236" t="s">
        <v>188</v>
      </c>
      <c r="E158" s="237">
        <v>57.45</v>
      </c>
      <c r="F158" s="238"/>
      <c r="G158" s="239">
        <f>ROUND(E158*F158,2)</f>
        <v>0</v>
      </c>
      <c r="H158" s="238"/>
      <c r="I158" s="239">
        <f>ROUND(E158*H158,2)</f>
        <v>0</v>
      </c>
      <c r="J158" s="238"/>
      <c r="K158" s="239">
        <f>ROUND(E158*J158,2)</f>
        <v>0</v>
      </c>
      <c r="L158" s="239">
        <v>21</v>
      </c>
      <c r="M158" s="239">
        <f>G158*(1+L158/100)</f>
        <v>0</v>
      </c>
      <c r="N158" s="239">
        <v>0</v>
      </c>
      <c r="O158" s="239">
        <f>ROUND(E158*N158,2)</f>
        <v>0</v>
      </c>
      <c r="P158" s="239">
        <v>0</v>
      </c>
      <c r="Q158" s="239">
        <f>ROUND(E158*P158,2)</f>
        <v>0</v>
      </c>
      <c r="R158" s="239" t="s">
        <v>345</v>
      </c>
      <c r="S158" s="239" t="s">
        <v>142</v>
      </c>
      <c r="T158" s="240" t="s">
        <v>160</v>
      </c>
      <c r="U158" s="224">
        <v>0.39</v>
      </c>
      <c r="V158" s="224">
        <f>ROUND(E158*U158,2)</f>
        <v>22.41</v>
      </c>
      <c r="W158" s="224"/>
      <c r="X158" s="224" t="s">
        <v>161</v>
      </c>
      <c r="Y158" s="215"/>
      <c r="Z158" s="215"/>
      <c r="AA158" s="215"/>
      <c r="AB158" s="215"/>
      <c r="AC158" s="215"/>
      <c r="AD158" s="215"/>
      <c r="AE158" s="215"/>
      <c r="AF158" s="215"/>
      <c r="AG158" s="215" t="s">
        <v>346</v>
      </c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</row>
    <row r="159" spans="1:60" outlineLevel="1" x14ac:dyDescent="0.2">
      <c r="A159" s="222"/>
      <c r="B159" s="223"/>
      <c r="C159" s="257" t="s">
        <v>338</v>
      </c>
      <c r="D159" s="225"/>
      <c r="E159" s="226">
        <v>9.4499999999999993</v>
      </c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15"/>
      <c r="Z159" s="215"/>
      <c r="AA159" s="215"/>
      <c r="AB159" s="215"/>
      <c r="AC159" s="215"/>
      <c r="AD159" s="215"/>
      <c r="AE159" s="215"/>
      <c r="AF159" s="215"/>
      <c r="AG159" s="215" t="s">
        <v>166</v>
      </c>
      <c r="AH159" s="215">
        <v>0</v>
      </c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</row>
    <row r="160" spans="1:60" outlineLevel="1" x14ac:dyDescent="0.2">
      <c r="A160" s="222"/>
      <c r="B160" s="223"/>
      <c r="C160" s="257" t="s">
        <v>347</v>
      </c>
      <c r="D160" s="225"/>
      <c r="E160" s="226">
        <v>48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15"/>
      <c r="Z160" s="215"/>
      <c r="AA160" s="215"/>
      <c r="AB160" s="215"/>
      <c r="AC160" s="215"/>
      <c r="AD160" s="215"/>
      <c r="AE160" s="215"/>
      <c r="AF160" s="215"/>
      <c r="AG160" s="215" t="s">
        <v>166</v>
      </c>
      <c r="AH160" s="215">
        <v>0</v>
      </c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</row>
    <row r="161" spans="1:60" ht="22.5" outlineLevel="1" x14ac:dyDescent="0.2">
      <c r="A161" s="234">
        <v>50</v>
      </c>
      <c r="B161" s="235" t="s">
        <v>348</v>
      </c>
      <c r="C161" s="254" t="s">
        <v>349</v>
      </c>
      <c r="D161" s="236" t="s">
        <v>233</v>
      </c>
      <c r="E161" s="237">
        <v>4.8832500000000003</v>
      </c>
      <c r="F161" s="238"/>
      <c r="G161" s="239">
        <f>ROUND(E161*F161,2)</f>
        <v>0</v>
      </c>
      <c r="H161" s="238"/>
      <c r="I161" s="239">
        <f>ROUND(E161*H161,2)</f>
        <v>0</v>
      </c>
      <c r="J161" s="238"/>
      <c r="K161" s="239">
        <f>ROUND(E161*J161,2)</f>
        <v>0</v>
      </c>
      <c r="L161" s="239">
        <v>21</v>
      </c>
      <c r="M161" s="239">
        <f>G161*(1+L161/100)</f>
        <v>0</v>
      </c>
      <c r="N161" s="239">
        <v>1</v>
      </c>
      <c r="O161" s="239">
        <f>ROUND(E161*N161,2)</f>
        <v>4.88</v>
      </c>
      <c r="P161" s="239">
        <v>0</v>
      </c>
      <c r="Q161" s="239">
        <f>ROUND(E161*P161,2)</f>
        <v>0</v>
      </c>
      <c r="R161" s="239" t="s">
        <v>234</v>
      </c>
      <c r="S161" s="239" t="s">
        <v>142</v>
      </c>
      <c r="T161" s="240" t="s">
        <v>142</v>
      </c>
      <c r="U161" s="224">
        <v>0</v>
      </c>
      <c r="V161" s="224">
        <f>ROUND(E161*U161,2)</f>
        <v>0</v>
      </c>
      <c r="W161" s="224"/>
      <c r="X161" s="224" t="s">
        <v>149</v>
      </c>
      <c r="Y161" s="215"/>
      <c r="Z161" s="215"/>
      <c r="AA161" s="215"/>
      <c r="AB161" s="215"/>
      <c r="AC161" s="215"/>
      <c r="AD161" s="215"/>
      <c r="AE161" s="215"/>
      <c r="AF161" s="215"/>
      <c r="AG161" s="215" t="s">
        <v>240</v>
      </c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</row>
    <row r="162" spans="1:60" outlineLevel="1" x14ac:dyDescent="0.2">
      <c r="A162" s="222"/>
      <c r="B162" s="223"/>
      <c r="C162" s="257" t="s">
        <v>350</v>
      </c>
      <c r="D162" s="225"/>
      <c r="E162" s="226">
        <v>0.80325000000000002</v>
      </c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15"/>
      <c r="Z162" s="215"/>
      <c r="AA162" s="215"/>
      <c r="AB162" s="215"/>
      <c r="AC162" s="215"/>
      <c r="AD162" s="215"/>
      <c r="AE162" s="215"/>
      <c r="AF162" s="215"/>
      <c r="AG162" s="215" t="s">
        <v>166</v>
      </c>
      <c r="AH162" s="215">
        <v>0</v>
      </c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</row>
    <row r="163" spans="1:60" outlineLevel="1" x14ac:dyDescent="0.2">
      <c r="A163" s="222"/>
      <c r="B163" s="223"/>
      <c r="C163" s="257" t="s">
        <v>351</v>
      </c>
      <c r="D163" s="225"/>
      <c r="E163" s="226">
        <v>4.08</v>
      </c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15"/>
      <c r="Z163" s="215"/>
      <c r="AA163" s="215"/>
      <c r="AB163" s="215"/>
      <c r="AC163" s="215"/>
      <c r="AD163" s="215"/>
      <c r="AE163" s="215"/>
      <c r="AF163" s="215"/>
      <c r="AG163" s="215" t="s">
        <v>166</v>
      </c>
      <c r="AH163" s="215">
        <v>0</v>
      </c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</row>
    <row r="164" spans="1:60" outlineLevel="1" x14ac:dyDescent="0.2">
      <c r="A164" s="234">
        <v>51</v>
      </c>
      <c r="B164" s="235" t="s">
        <v>352</v>
      </c>
      <c r="C164" s="254" t="s">
        <v>353</v>
      </c>
      <c r="D164" s="236" t="s">
        <v>233</v>
      </c>
      <c r="E164" s="237">
        <v>4.8832500000000003</v>
      </c>
      <c r="F164" s="238"/>
      <c r="G164" s="239">
        <f>ROUND(E164*F164,2)</f>
        <v>0</v>
      </c>
      <c r="H164" s="238"/>
      <c r="I164" s="239">
        <f>ROUND(E164*H164,2)</f>
        <v>0</v>
      </c>
      <c r="J164" s="238"/>
      <c r="K164" s="239">
        <f>ROUND(E164*J164,2)</f>
        <v>0</v>
      </c>
      <c r="L164" s="239">
        <v>21</v>
      </c>
      <c r="M164" s="239">
        <f>G164*(1+L164/100)</f>
        <v>0</v>
      </c>
      <c r="N164" s="239">
        <v>0</v>
      </c>
      <c r="O164" s="239">
        <f>ROUND(E164*N164,2)</f>
        <v>0</v>
      </c>
      <c r="P164" s="239">
        <v>0</v>
      </c>
      <c r="Q164" s="239">
        <f>ROUND(E164*P164,2)</f>
        <v>0</v>
      </c>
      <c r="R164" s="239" t="s">
        <v>345</v>
      </c>
      <c r="S164" s="239" t="s">
        <v>142</v>
      </c>
      <c r="T164" s="240" t="s">
        <v>160</v>
      </c>
      <c r="U164" s="224">
        <v>1.5669999999999999</v>
      </c>
      <c r="V164" s="224">
        <f>ROUND(E164*U164,2)</f>
        <v>7.65</v>
      </c>
      <c r="W164" s="224"/>
      <c r="X164" s="224" t="s">
        <v>161</v>
      </c>
      <c r="Y164" s="215"/>
      <c r="Z164" s="215"/>
      <c r="AA164" s="215"/>
      <c r="AB164" s="215"/>
      <c r="AC164" s="215"/>
      <c r="AD164" s="215"/>
      <c r="AE164" s="215"/>
      <c r="AF164" s="215"/>
      <c r="AG164" s="215" t="s">
        <v>346</v>
      </c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</row>
    <row r="165" spans="1:60" outlineLevel="1" x14ac:dyDescent="0.2">
      <c r="A165" s="222"/>
      <c r="B165" s="223"/>
      <c r="C165" s="256" t="s">
        <v>354</v>
      </c>
      <c r="D165" s="249"/>
      <c r="E165" s="249"/>
      <c r="F165" s="249"/>
      <c r="G165" s="249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15"/>
      <c r="Z165" s="215"/>
      <c r="AA165" s="215"/>
      <c r="AB165" s="215"/>
      <c r="AC165" s="215"/>
      <c r="AD165" s="215"/>
      <c r="AE165" s="215"/>
      <c r="AF165" s="215"/>
      <c r="AG165" s="215" t="s">
        <v>164</v>
      </c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</row>
    <row r="166" spans="1:60" x14ac:dyDescent="0.2">
      <c r="A166" s="228" t="s">
        <v>136</v>
      </c>
      <c r="B166" s="229" t="s">
        <v>102</v>
      </c>
      <c r="C166" s="252" t="s">
        <v>103</v>
      </c>
      <c r="D166" s="230"/>
      <c r="E166" s="231"/>
      <c r="F166" s="232"/>
      <c r="G166" s="232">
        <f>SUMIF(AG167:AG172,"&lt;&gt;NOR",G167:G172)</f>
        <v>0</v>
      </c>
      <c r="H166" s="232"/>
      <c r="I166" s="232">
        <f>SUM(I167:I172)</f>
        <v>0</v>
      </c>
      <c r="J166" s="232"/>
      <c r="K166" s="232">
        <f>SUM(K167:K172)</f>
        <v>0</v>
      </c>
      <c r="L166" s="232"/>
      <c r="M166" s="232">
        <f>SUM(M167:M172)</f>
        <v>0</v>
      </c>
      <c r="N166" s="232"/>
      <c r="O166" s="232">
        <f>SUM(O167:O172)</f>
        <v>0.08</v>
      </c>
      <c r="P166" s="232"/>
      <c r="Q166" s="232">
        <f>SUM(Q167:Q172)</f>
        <v>0</v>
      </c>
      <c r="R166" s="232"/>
      <c r="S166" s="232"/>
      <c r="T166" s="233"/>
      <c r="U166" s="227"/>
      <c r="V166" s="227">
        <f>SUM(V167:V172)</f>
        <v>6.49</v>
      </c>
      <c r="W166" s="227"/>
      <c r="X166" s="227"/>
      <c r="AG166" t="s">
        <v>137</v>
      </c>
    </row>
    <row r="167" spans="1:60" outlineLevel="1" x14ac:dyDescent="0.2">
      <c r="A167" s="241">
        <v>52</v>
      </c>
      <c r="B167" s="242" t="s">
        <v>355</v>
      </c>
      <c r="C167" s="253" t="s">
        <v>356</v>
      </c>
      <c r="D167" s="243" t="s">
        <v>267</v>
      </c>
      <c r="E167" s="244">
        <v>27</v>
      </c>
      <c r="F167" s="245"/>
      <c r="G167" s="246">
        <f>ROUND(E167*F167,2)</f>
        <v>0</v>
      </c>
      <c r="H167" s="245"/>
      <c r="I167" s="246">
        <f>ROUND(E167*H167,2)</f>
        <v>0</v>
      </c>
      <c r="J167" s="245"/>
      <c r="K167" s="246">
        <f>ROUND(E167*J167,2)</f>
        <v>0</v>
      </c>
      <c r="L167" s="246">
        <v>21</v>
      </c>
      <c r="M167" s="246">
        <f>G167*(1+L167/100)</f>
        <v>0</v>
      </c>
      <c r="N167" s="246">
        <v>0</v>
      </c>
      <c r="O167" s="246">
        <f>ROUND(E167*N167,2)</f>
        <v>0</v>
      </c>
      <c r="P167" s="246">
        <v>0</v>
      </c>
      <c r="Q167" s="246">
        <f>ROUND(E167*P167,2)</f>
        <v>0</v>
      </c>
      <c r="R167" s="246"/>
      <c r="S167" s="246" t="s">
        <v>148</v>
      </c>
      <c r="T167" s="247" t="s">
        <v>143</v>
      </c>
      <c r="U167" s="224">
        <v>0</v>
      </c>
      <c r="V167" s="224">
        <f>ROUND(E167*U167,2)</f>
        <v>0</v>
      </c>
      <c r="W167" s="224"/>
      <c r="X167" s="224" t="s">
        <v>161</v>
      </c>
      <c r="Y167" s="215"/>
      <c r="Z167" s="215"/>
      <c r="AA167" s="215"/>
      <c r="AB167" s="215"/>
      <c r="AC167" s="215"/>
      <c r="AD167" s="215"/>
      <c r="AE167" s="215"/>
      <c r="AF167" s="215"/>
      <c r="AG167" s="215" t="s">
        <v>346</v>
      </c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</row>
    <row r="168" spans="1:60" ht="22.5" outlineLevel="1" x14ac:dyDescent="0.2">
      <c r="A168" s="234">
        <v>53</v>
      </c>
      <c r="B168" s="235" t="s">
        <v>357</v>
      </c>
      <c r="C168" s="254" t="s">
        <v>358</v>
      </c>
      <c r="D168" s="236" t="s">
        <v>233</v>
      </c>
      <c r="E168" s="237">
        <v>8.4779999999999994E-2</v>
      </c>
      <c r="F168" s="238"/>
      <c r="G168" s="239">
        <f>ROUND(E168*F168,2)</f>
        <v>0</v>
      </c>
      <c r="H168" s="238"/>
      <c r="I168" s="239">
        <f>ROUND(E168*H168,2)</f>
        <v>0</v>
      </c>
      <c r="J168" s="238"/>
      <c r="K168" s="239">
        <f>ROUND(E168*J168,2)</f>
        <v>0</v>
      </c>
      <c r="L168" s="239">
        <v>21</v>
      </c>
      <c r="M168" s="239">
        <f>G168*(1+L168/100)</f>
        <v>0</v>
      </c>
      <c r="N168" s="239">
        <v>1</v>
      </c>
      <c r="O168" s="239">
        <f>ROUND(E168*N168,2)</f>
        <v>0.08</v>
      </c>
      <c r="P168" s="239">
        <v>0</v>
      </c>
      <c r="Q168" s="239">
        <f>ROUND(E168*P168,2)</f>
        <v>0</v>
      </c>
      <c r="R168" s="239" t="s">
        <v>234</v>
      </c>
      <c r="S168" s="239" t="s">
        <v>142</v>
      </c>
      <c r="T168" s="240" t="s">
        <v>142</v>
      </c>
      <c r="U168" s="224">
        <v>0</v>
      </c>
      <c r="V168" s="224">
        <f>ROUND(E168*U168,2)</f>
        <v>0</v>
      </c>
      <c r="W168" s="224"/>
      <c r="X168" s="224" t="s">
        <v>149</v>
      </c>
      <c r="Y168" s="215"/>
      <c r="Z168" s="215"/>
      <c r="AA168" s="215"/>
      <c r="AB168" s="215"/>
      <c r="AC168" s="215"/>
      <c r="AD168" s="215"/>
      <c r="AE168" s="215"/>
      <c r="AF168" s="215"/>
      <c r="AG168" s="215" t="s">
        <v>150</v>
      </c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</row>
    <row r="169" spans="1:60" outlineLevel="1" x14ac:dyDescent="0.2">
      <c r="A169" s="222"/>
      <c r="B169" s="223"/>
      <c r="C169" s="257" t="s">
        <v>359</v>
      </c>
      <c r="D169" s="225"/>
      <c r="E169" s="226">
        <v>8.4779999999999994E-2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15"/>
      <c r="Z169" s="215"/>
      <c r="AA169" s="215"/>
      <c r="AB169" s="215"/>
      <c r="AC169" s="215"/>
      <c r="AD169" s="215"/>
      <c r="AE169" s="215"/>
      <c r="AF169" s="215"/>
      <c r="AG169" s="215" t="s">
        <v>166</v>
      </c>
      <c r="AH169" s="215">
        <v>0</v>
      </c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</row>
    <row r="170" spans="1:60" outlineLevel="1" x14ac:dyDescent="0.2">
      <c r="A170" s="241">
        <v>54</v>
      </c>
      <c r="B170" s="242" t="s">
        <v>360</v>
      </c>
      <c r="C170" s="253" t="s">
        <v>361</v>
      </c>
      <c r="D170" s="243" t="s">
        <v>270</v>
      </c>
      <c r="E170" s="244">
        <v>27</v>
      </c>
      <c r="F170" s="245"/>
      <c r="G170" s="246">
        <f>ROUND(E170*F170,2)</f>
        <v>0</v>
      </c>
      <c r="H170" s="245"/>
      <c r="I170" s="246">
        <f>ROUND(E170*H170,2)</f>
        <v>0</v>
      </c>
      <c r="J170" s="245"/>
      <c r="K170" s="246">
        <f>ROUND(E170*J170,2)</f>
        <v>0</v>
      </c>
      <c r="L170" s="246">
        <v>21</v>
      </c>
      <c r="M170" s="246">
        <f>G170*(1+L170/100)</f>
        <v>0</v>
      </c>
      <c r="N170" s="246">
        <v>0</v>
      </c>
      <c r="O170" s="246">
        <f>ROUND(E170*N170,2)</f>
        <v>0</v>
      </c>
      <c r="P170" s="246">
        <v>0</v>
      </c>
      <c r="Q170" s="246">
        <f>ROUND(E170*P170,2)</f>
        <v>0</v>
      </c>
      <c r="R170" s="246" t="s">
        <v>362</v>
      </c>
      <c r="S170" s="246" t="s">
        <v>142</v>
      </c>
      <c r="T170" s="247" t="s">
        <v>160</v>
      </c>
      <c r="U170" s="224">
        <v>0.23</v>
      </c>
      <c r="V170" s="224">
        <f>ROUND(E170*U170,2)</f>
        <v>6.21</v>
      </c>
      <c r="W170" s="224"/>
      <c r="X170" s="224" t="s">
        <v>161</v>
      </c>
      <c r="Y170" s="215"/>
      <c r="Z170" s="215"/>
      <c r="AA170" s="215"/>
      <c r="AB170" s="215"/>
      <c r="AC170" s="215"/>
      <c r="AD170" s="215"/>
      <c r="AE170" s="215"/>
      <c r="AF170" s="215"/>
      <c r="AG170" s="215" t="s">
        <v>346</v>
      </c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</row>
    <row r="171" spans="1:60" outlineLevel="1" x14ac:dyDescent="0.2">
      <c r="A171" s="234">
        <v>55</v>
      </c>
      <c r="B171" s="235" t="s">
        <v>363</v>
      </c>
      <c r="C171" s="254" t="s">
        <v>364</v>
      </c>
      <c r="D171" s="236" t="s">
        <v>233</v>
      </c>
      <c r="E171" s="237">
        <v>8.4779999999999994E-2</v>
      </c>
      <c r="F171" s="238"/>
      <c r="G171" s="239">
        <f>ROUND(E171*F171,2)</f>
        <v>0</v>
      </c>
      <c r="H171" s="238"/>
      <c r="I171" s="239">
        <f>ROUND(E171*H171,2)</f>
        <v>0</v>
      </c>
      <c r="J171" s="238"/>
      <c r="K171" s="239">
        <f>ROUND(E171*J171,2)</f>
        <v>0</v>
      </c>
      <c r="L171" s="239">
        <v>21</v>
      </c>
      <c r="M171" s="239">
        <f>G171*(1+L171/100)</f>
        <v>0</v>
      </c>
      <c r="N171" s="239">
        <v>0</v>
      </c>
      <c r="O171" s="239">
        <f>ROUND(E171*N171,2)</f>
        <v>0</v>
      </c>
      <c r="P171" s="239">
        <v>0</v>
      </c>
      <c r="Q171" s="239">
        <f>ROUND(E171*P171,2)</f>
        <v>0</v>
      </c>
      <c r="R171" s="239" t="s">
        <v>362</v>
      </c>
      <c r="S171" s="239" t="s">
        <v>142</v>
      </c>
      <c r="T171" s="240" t="s">
        <v>160</v>
      </c>
      <c r="U171" s="224">
        <v>3.327</v>
      </c>
      <c r="V171" s="224">
        <f>ROUND(E171*U171,2)</f>
        <v>0.28000000000000003</v>
      </c>
      <c r="W171" s="224"/>
      <c r="X171" s="224" t="s">
        <v>161</v>
      </c>
      <c r="Y171" s="215"/>
      <c r="Z171" s="215"/>
      <c r="AA171" s="215"/>
      <c r="AB171" s="215"/>
      <c r="AC171" s="215"/>
      <c r="AD171" s="215"/>
      <c r="AE171" s="215"/>
      <c r="AF171" s="215"/>
      <c r="AG171" s="215" t="s">
        <v>346</v>
      </c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</row>
    <row r="172" spans="1:60" outlineLevel="1" x14ac:dyDescent="0.2">
      <c r="A172" s="222"/>
      <c r="B172" s="223"/>
      <c r="C172" s="256" t="s">
        <v>365</v>
      </c>
      <c r="D172" s="249"/>
      <c r="E172" s="249"/>
      <c r="F172" s="249"/>
      <c r="G172" s="249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15"/>
      <c r="Z172" s="215"/>
      <c r="AA172" s="215"/>
      <c r="AB172" s="215"/>
      <c r="AC172" s="215"/>
      <c r="AD172" s="215"/>
      <c r="AE172" s="215"/>
      <c r="AF172" s="215"/>
      <c r="AG172" s="215" t="s">
        <v>164</v>
      </c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</row>
    <row r="173" spans="1:60" x14ac:dyDescent="0.2">
      <c r="A173" s="228" t="s">
        <v>136</v>
      </c>
      <c r="B173" s="229" t="s">
        <v>104</v>
      </c>
      <c r="C173" s="252" t="s">
        <v>105</v>
      </c>
      <c r="D173" s="230"/>
      <c r="E173" s="231"/>
      <c r="F173" s="232"/>
      <c r="G173" s="232">
        <f>SUMIF(AG174:AG178,"&lt;&gt;NOR",G174:G178)</f>
        <v>0</v>
      </c>
      <c r="H173" s="232"/>
      <c r="I173" s="232">
        <f>SUM(I174:I178)</f>
        <v>0</v>
      </c>
      <c r="J173" s="232"/>
      <c r="K173" s="232">
        <f>SUM(K174:K178)</f>
        <v>0</v>
      </c>
      <c r="L173" s="232"/>
      <c r="M173" s="232">
        <f>SUM(M174:M178)</f>
        <v>0</v>
      </c>
      <c r="N173" s="232"/>
      <c r="O173" s="232">
        <f>SUM(O174:O178)</f>
        <v>0.03</v>
      </c>
      <c r="P173" s="232"/>
      <c r="Q173" s="232">
        <f>SUM(Q174:Q178)</f>
        <v>0</v>
      </c>
      <c r="R173" s="232"/>
      <c r="S173" s="232"/>
      <c r="T173" s="233"/>
      <c r="U173" s="227"/>
      <c r="V173" s="227">
        <f>SUM(V174:V178)</f>
        <v>2.77</v>
      </c>
      <c r="W173" s="227"/>
      <c r="X173" s="227"/>
      <c r="AG173" t="s">
        <v>137</v>
      </c>
    </row>
    <row r="174" spans="1:60" outlineLevel="1" x14ac:dyDescent="0.2">
      <c r="A174" s="234">
        <v>56</v>
      </c>
      <c r="B174" s="235" t="s">
        <v>366</v>
      </c>
      <c r="C174" s="254" t="s">
        <v>367</v>
      </c>
      <c r="D174" s="236" t="s">
        <v>188</v>
      </c>
      <c r="E174" s="237">
        <v>54.56</v>
      </c>
      <c r="F174" s="238"/>
      <c r="G174" s="239">
        <f>ROUND(E174*F174,2)</f>
        <v>0</v>
      </c>
      <c r="H174" s="238"/>
      <c r="I174" s="239">
        <f>ROUND(E174*H174,2)</f>
        <v>0</v>
      </c>
      <c r="J174" s="238"/>
      <c r="K174" s="239">
        <f>ROUND(E174*J174,2)</f>
        <v>0</v>
      </c>
      <c r="L174" s="239">
        <v>21</v>
      </c>
      <c r="M174" s="239">
        <f>G174*(1+L174/100)</f>
        <v>0</v>
      </c>
      <c r="N174" s="239">
        <v>0</v>
      </c>
      <c r="O174" s="239">
        <f>ROUND(E174*N174,2)</f>
        <v>0</v>
      </c>
      <c r="P174" s="239">
        <v>0</v>
      </c>
      <c r="Q174" s="239">
        <f>ROUND(E174*P174,2)</f>
        <v>0</v>
      </c>
      <c r="R174" s="239" t="s">
        <v>368</v>
      </c>
      <c r="S174" s="239" t="s">
        <v>142</v>
      </c>
      <c r="T174" s="240" t="s">
        <v>160</v>
      </c>
      <c r="U174" s="224">
        <v>0.05</v>
      </c>
      <c r="V174" s="224">
        <f>ROUND(E174*U174,2)</f>
        <v>2.73</v>
      </c>
      <c r="W174" s="224"/>
      <c r="X174" s="224" t="s">
        <v>161</v>
      </c>
      <c r="Y174" s="215"/>
      <c r="Z174" s="215"/>
      <c r="AA174" s="215"/>
      <c r="AB174" s="215"/>
      <c r="AC174" s="215"/>
      <c r="AD174" s="215"/>
      <c r="AE174" s="215"/>
      <c r="AF174" s="215"/>
      <c r="AG174" s="215" t="s">
        <v>346</v>
      </c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</row>
    <row r="175" spans="1:60" outlineLevel="1" x14ac:dyDescent="0.2">
      <c r="A175" s="222"/>
      <c r="B175" s="223"/>
      <c r="C175" s="257" t="s">
        <v>369</v>
      </c>
      <c r="D175" s="225"/>
      <c r="E175" s="226">
        <v>54.56</v>
      </c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15"/>
      <c r="Z175" s="215"/>
      <c r="AA175" s="215"/>
      <c r="AB175" s="215"/>
      <c r="AC175" s="215"/>
      <c r="AD175" s="215"/>
      <c r="AE175" s="215"/>
      <c r="AF175" s="215"/>
      <c r="AG175" s="215" t="s">
        <v>166</v>
      </c>
      <c r="AH175" s="215">
        <v>0</v>
      </c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</row>
    <row r="176" spans="1:60" outlineLevel="1" x14ac:dyDescent="0.2">
      <c r="A176" s="234">
        <v>57</v>
      </c>
      <c r="B176" s="235" t="s">
        <v>370</v>
      </c>
      <c r="C176" s="254" t="s">
        <v>371</v>
      </c>
      <c r="D176" s="236" t="s">
        <v>372</v>
      </c>
      <c r="E176" s="237">
        <v>27.28</v>
      </c>
      <c r="F176" s="238"/>
      <c r="G176" s="239">
        <f>ROUND(E176*F176,2)</f>
        <v>0</v>
      </c>
      <c r="H176" s="238"/>
      <c r="I176" s="239">
        <f>ROUND(E176*H176,2)</f>
        <v>0</v>
      </c>
      <c r="J176" s="238"/>
      <c r="K176" s="239">
        <f>ROUND(E176*J176,2)</f>
        <v>0</v>
      </c>
      <c r="L176" s="239">
        <v>21</v>
      </c>
      <c r="M176" s="239">
        <f>G176*(1+L176/100)</f>
        <v>0</v>
      </c>
      <c r="N176" s="239">
        <v>1E-3</v>
      </c>
      <c r="O176" s="239">
        <f>ROUND(E176*N176,2)</f>
        <v>0.03</v>
      </c>
      <c r="P176" s="239">
        <v>0</v>
      </c>
      <c r="Q176" s="239">
        <f>ROUND(E176*P176,2)</f>
        <v>0</v>
      </c>
      <c r="R176" s="239" t="s">
        <v>234</v>
      </c>
      <c r="S176" s="239" t="s">
        <v>142</v>
      </c>
      <c r="T176" s="240" t="s">
        <v>142</v>
      </c>
      <c r="U176" s="224">
        <v>0</v>
      </c>
      <c r="V176" s="224">
        <f>ROUND(E176*U176,2)</f>
        <v>0</v>
      </c>
      <c r="W176" s="224"/>
      <c r="X176" s="224" t="s">
        <v>149</v>
      </c>
      <c r="Y176" s="215"/>
      <c r="Z176" s="215"/>
      <c r="AA176" s="215"/>
      <c r="AB176" s="215"/>
      <c r="AC176" s="215"/>
      <c r="AD176" s="215"/>
      <c r="AE176" s="215"/>
      <c r="AF176" s="215"/>
      <c r="AG176" s="215" t="s">
        <v>150</v>
      </c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</row>
    <row r="177" spans="1:60" outlineLevel="1" x14ac:dyDescent="0.2">
      <c r="A177" s="222"/>
      <c r="B177" s="223"/>
      <c r="C177" s="257" t="s">
        <v>328</v>
      </c>
      <c r="D177" s="225"/>
      <c r="E177" s="226">
        <v>27.28</v>
      </c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15"/>
      <c r="Z177" s="215"/>
      <c r="AA177" s="215"/>
      <c r="AB177" s="215"/>
      <c r="AC177" s="215"/>
      <c r="AD177" s="215"/>
      <c r="AE177" s="215"/>
      <c r="AF177" s="215"/>
      <c r="AG177" s="215" t="s">
        <v>166</v>
      </c>
      <c r="AH177" s="215">
        <v>0</v>
      </c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</row>
    <row r="178" spans="1:60" outlineLevel="1" x14ac:dyDescent="0.2">
      <c r="A178" s="241">
        <v>58</v>
      </c>
      <c r="B178" s="242" t="s">
        <v>373</v>
      </c>
      <c r="C178" s="253" t="s">
        <v>374</v>
      </c>
      <c r="D178" s="243" t="s">
        <v>233</v>
      </c>
      <c r="E178" s="244">
        <v>2.7279999999999999E-2</v>
      </c>
      <c r="F178" s="245"/>
      <c r="G178" s="246">
        <f>ROUND(E178*F178,2)</f>
        <v>0</v>
      </c>
      <c r="H178" s="245"/>
      <c r="I178" s="246">
        <f>ROUND(E178*H178,2)</f>
        <v>0</v>
      </c>
      <c r="J178" s="245"/>
      <c r="K178" s="246">
        <f>ROUND(E178*J178,2)</f>
        <v>0</v>
      </c>
      <c r="L178" s="246">
        <v>21</v>
      </c>
      <c r="M178" s="246">
        <f>G178*(1+L178/100)</f>
        <v>0</v>
      </c>
      <c r="N178" s="246">
        <v>0</v>
      </c>
      <c r="O178" s="246">
        <f>ROUND(E178*N178,2)</f>
        <v>0</v>
      </c>
      <c r="P178" s="246">
        <v>0</v>
      </c>
      <c r="Q178" s="246">
        <f>ROUND(E178*P178,2)</f>
        <v>0</v>
      </c>
      <c r="R178" s="246" t="s">
        <v>368</v>
      </c>
      <c r="S178" s="246" t="s">
        <v>142</v>
      </c>
      <c r="T178" s="247" t="s">
        <v>160</v>
      </c>
      <c r="U178" s="224">
        <v>1.5980000000000001</v>
      </c>
      <c r="V178" s="224">
        <f>ROUND(E178*U178,2)</f>
        <v>0.04</v>
      </c>
      <c r="W178" s="224"/>
      <c r="X178" s="224" t="s">
        <v>161</v>
      </c>
      <c r="Y178" s="215"/>
      <c r="Z178" s="215"/>
      <c r="AA178" s="215"/>
      <c r="AB178" s="215"/>
      <c r="AC178" s="215"/>
      <c r="AD178" s="215"/>
      <c r="AE178" s="215"/>
      <c r="AF178" s="215"/>
      <c r="AG178" s="215" t="s">
        <v>346</v>
      </c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</row>
    <row r="179" spans="1:60" x14ac:dyDescent="0.2">
      <c r="A179" s="228" t="s">
        <v>136</v>
      </c>
      <c r="B179" s="229" t="s">
        <v>82</v>
      </c>
      <c r="C179" s="252" t="s">
        <v>83</v>
      </c>
      <c r="D179" s="230"/>
      <c r="E179" s="231"/>
      <c r="F179" s="232"/>
      <c r="G179" s="232">
        <f>SUMIF(AG180:AG182,"&lt;&gt;NOR",G180:G182)</f>
        <v>0</v>
      </c>
      <c r="H179" s="232"/>
      <c r="I179" s="232">
        <f>SUM(I180:I182)</f>
        <v>0</v>
      </c>
      <c r="J179" s="232"/>
      <c r="K179" s="232">
        <f>SUM(K180:K182)</f>
        <v>0</v>
      </c>
      <c r="L179" s="232"/>
      <c r="M179" s="232">
        <f>SUM(M180:M182)</f>
        <v>0</v>
      </c>
      <c r="N179" s="232"/>
      <c r="O179" s="232">
        <f>SUM(O180:O182)</f>
        <v>0.03</v>
      </c>
      <c r="P179" s="232"/>
      <c r="Q179" s="232">
        <f>SUM(Q180:Q182)</f>
        <v>0</v>
      </c>
      <c r="R179" s="232"/>
      <c r="S179" s="232"/>
      <c r="T179" s="233"/>
      <c r="U179" s="227"/>
      <c r="V179" s="227">
        <f>SUM(V180:V182)</f>
        <v>3.74</v>
      </c>
      <c r="W179" s="227"/>
      <c r="X179" s="227"/>
      <c r="AG179" t="s">
        <v>137</v>
      </c>
    </row>
    <row r="180" spans="1:60" ht="22.5" outlineLevel="1" x14ac:dyDescent="0.2">
      <c r="A180" s="234">
        <v>59</v>
      </c>
      <c r="B180" s="235" t="s">
        <v>375</v>
      </c>
      <c r="C180" s="254" t="s">
        <v>376</v>
      </c>
      <c r="D180" s="236" t="s">
        <v>270</v>
      </c>
      <c r="E180" s="237">
        <v>20</v>
      </c>
      <c r="F180" s="238"/>
      <c r="G180" s="239">
        <f>ROUND(E180*F180,2)</f>
        <v>0</v>
      </c>
      <c r="H180" s="238"/>
      <c r="I180" s="239">
        <f>ROUND(E180*H180,2)</f>
        <v>0</v>
      </c>
      <c r="J180" s="238"/>
      <c r="K180" s="239">
        <f>ROUND(E180*J180,2)</f>
        <v>0</v>
      </c>
      <c r="L180" s="239">
        <v>21</v>
      </c>
      <c r="M180" s="239">
        <f>G180*(1+L180/100)</f>
        <v>0</v>
      </c>
      <c r="N180" s="239">
        <v>0</v>
      </c>
      <c r="O180" s="239">
        <f>ROUND(E180*N180,2)</f>
        <v>0</v>
      </c>
      <c r="P180" s="239">
        <v>0</v>
      </c>
      <c r="Q180" s="239">
        <f>ROUND(E180*P180,2)</f>
        <v>0</v>
      </c>
      <c r="R180" s="239" t="s">
        <v>224</v>
      </c>
      <c r="S180" s="239" t="s">
        <v>142</v>
      </c>
      <c r="T180" s="240" t="s">
        <v>160</v>
      </c>
      <c r="U180" s="224">
        <v>0.187</v>
      </c>
      <c r="V180" s="224">
        <f>ROUND(E180*U180,2)</f>
        <v>3.74</v>
      </c>
      <c r="W180" s="224"/>
      <c r="X180" s="224" t="s">
        <v>161</v>
      </c>
      <c r="Y180" s="215"/>
      <c r="Z180" s="215"/>
      <c r="AA180" s="215"/>
      <c r="AB180" s="215"/>
      <c r="AC180" s="215"/>
      <c r="AD180" s="215"/>
      <c r="AE180" s="215"/>
      <c r="AF180" s="215"/>
      <c r="AG180" s="215" t="s">
        <v>162</v>
      </c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</row>
    <row r="181" spans="1:60" outlineLevel="1" x14ac:dyDescent="0.2">
      <c r="A181" s="222"/>
      <c r="B181" s="223"/>
      <c r="C181" s="256" t="s">
        <v>225</v>
      </c>
      <c r="D181" s="249"/>
      <c r="E181" s="249"/>
      <c r="F181" s="249"/>
      <c r="G181" s="249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15"/>
      <c r="Z181" s="215"/>
      <c r="AA181" s="215"/>
      <c r="AB181" s="215"/>
      <c r="AC181" s="215"/>
      <c r="AD181" s="215"/>
      <c r="AE181" s="215"/>
      <c r="AF181" s="215"/>
      <c r="AG181" s="215" t="s">
        <v>164</v>
      </c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</row>
    <row r="182" spans="1:60" ht="22.5" outlineLevel="1" x14ac:dyDescent="0.2">
      <c r="A182" s="241">
        <v>60</v>
      </c>
      <c r="B182" s="242" t="s">
        <v>377</v>
      </c>
      <c r="C182" s="253" t="s">
        <v>378</v>
      </c>
      <c r="D182" s="243" t="s">
        <v>316</v>
      </c>
      <c r="E182" s="244">
        <v>4</v>
      </c>
      <c r="F182" s="245"/>
      <c r="G182" s="246">
        <f>ROUND(E182*F182,2)</f>
        <v>0</v>
      </c>
      <c r="H182" s="245"/>
      <c r="I182" s="246">
        <f>ROUND(E182*H182,2)</f>
        <v>0</v>
      </c>
      <c r="J182" s="245"/>
      <c r="K182" s="246">
        <f>ROUND(E182*J182,2)</f>
        <v>0</v>
      </c>
      <c r="L182" s="246">
        <v>21</v>
      </c>
      <c r="M182" s="246">
        <f>G182*(1+L182/100)</f>
        <v>0</v>
      </c>
      <c r="N182" s="246">
        <v>8.5000000000000006E-3</v>
      </c>
      <c r="O182" s="246">
        <f>ROUND(E182*N182,2)</f>
        <v>0.03</v>
      </c>
      <c r="P182" s="246">
        <v>0</v>
      </c>
      <c r="Q182" s="246">
        <f>ROUND(E182*P182,2)</f>
        <v>0</v>
      </c>
      <c r="R182" s="246" t="s">
        <v>234</v>
      </c>
      <c r="S182" s="246" t="s">
        <v>142</v>
      </c>
      <c r="T182" s="247" t="s">
        <v>142</v>
      </c>
      <c r="U182" s="224">
        <v>0</v>
      </c>
      <c r="V182" s="224">
        <f>ROUND(E182*U182,2)</f>
        <v>0</v>
      </c>
      <c r="W182" s="224"/>
      <c r="X182" s="224" t="s">
        <v>149</v>
      </c>
      <c r="Y182" s="215"/>
      <c r="Z182" s="215"/>
      <c r="AA182" s="215"/>
      <c r="AB182" s="215"/>
      <c r="AC182" s="215"/>
      <c r="AD182" s="215"/>
      <c r="AE182" s="215"/>
      <c r="AF182" s="215"/>
      <c r="AG182" s="215" t="s">
        <v>150</v>
      </c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</row>
    <row r="183" spans="1:60" x14ac:dyDescent="0.2">
      <c r="A183" s="228" t="s">
        <v>136</v>
      </c>
      <c r="B183" s="229" t="s">
        <v>84</v>
      </c>
      <c r="C183" s="252" t="s">
        <v>85</v>
      </c>
      <c r="D183" s="230"/>
      <c r="E183" s="231"/>
      <c r="F183" s="232"/>
      <c r="G183" s="232">
        <f>SUMIF(AG184:AG185,"&lt;&gt;NOR",G184:G185)</f>
        <v>0</v>
      </c>
      <c r="H183" s="232"/>
      <c r="I183" s="232">
        <f>SUM(I184:I185)</f>
        <v>0</v>
      </c>
      <c r="J183" s="232"/>
      <c r="K183" s="232">
        <f>SUM(K184:K185)</f>
        <v>0</v>
      </c>
      <c r="L183" s="232"/>
      <c r="M183" s="232">
        <f>SUM(M184:M185)</f>
        <v>0</v>
      </c>
      <c r="N183" s="232"/>
      <c r="O183" s="232">
        <f>SUM(O184:O185)</f>
        <v>0</v>
      </c>
      <c r="P183" s="232"/>
      <c r="Q183" s="232">
        <f>SUM(Q184:Q185)</f>
        <v>0</v>
      </c>
      <c r="R183" s="232"/>
      <c r="S183" s="232"/>
      <c r="T183" s="233"/>
      <c r="U183" s="227"/>
      <c r="V183" s="227">
        <f>SUM(V184:V185)</f>
        <v>0.96</v>
      </c>
      <c r="W183" s="227"/>
      <c r="X183" s="227"/>
      <c r="AG183" t="s">
        <v>137</v>
      </c>
    </row>
    <row r="184" spans="1:60" ht="22.5" outlineLevel="1" x14ac:dyDescent="0.2">
      <c r="A184" s="234">
        <v>61</v>
      </c>
      <c r="B184" s="235" t="s">
        <v>379</v>
      </c>
      <c r="C184" s="254" t="s">
        <v>380</v>
      </c>
      <c r="D184" s="236" t="s">
        <v>270</v>
      </c>
      <c r="E184" s="237">
        <v>20</v>
      </c>
      <c r="F184" s="238"/>
      <c r="G184" s="239">
        <f>ROUND(E184*F184,2)</f>
        <v>0</v>
      </c>
      <c r="H184" s="238"/>
      <c r="I184" s="239">
        <f>ROUND(E184*H184,2)</f>
        <v>0</v>
      </c>
      <c r="J184" s="238"/>
      <c r="K184" s="239">
        <f>ROUND(E184*J184,2)</f>
        <v>0</v>
      </c>
      <c r="L184" s="239">
        <v>21</v>
      </c>
      <c r="M184" s="239">
        <f>G184*(1+L184/100)</f>
        <v>0</v>
      </c>
      <c r="N184" s="239">
        <v>0</v>
      </c>
      <c r="O184" s="239">
        <f>ROUND(E184*N184,2)</f>
        <v>0</v>
      </c>
      <c r="P184" s="239">
        <v>0</v>
      </c>
      <c r="Q184" s="239">
        <f>ROUND(E184*P184,2)</f>
        <v>0</v>
      </c>
      <c r="R184" s="239" t="s">
        <v>224</v>
      </c>
      <c r="S184" s="239" t="s">
        <v>142</v>
      </c>
      <c r="T184" s="240" t="s">
        <v>160</v>
      </c>
      <c r="U184" s="224">
        <v>4.8000000000000001E-2</v>
      </c>
      <c r="V184" s="224">
        <f>ROUND(E184*U184,2)</f>
        <v>0.96</v>
      </c>
      <c r="W184" s="224"/>
      <c r="X184" s="224" t="s">
        <v>161</v>
      </c>
      <c r="Y184" s="215"/>
      <c r="Z184" s="215"/>
      <c r="AA184" s="215"/>
      <c r="AB184" s="215"/>
      <c r="AC184" s="215"/>
      <c r="AD184" s="215"/>
      <c r="AE184" s="215"/>
      <c r="AF184" s="215"/>
      <c r="AG184" s="215" t="s">
        <v>162</v>
      </c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</row>
    <row r="185" spans="1:60" outlineLevel="1" x14ac:dyDescent="0.2">
      <c r="A185" s="222"/>
      <c r="B185" s="223"/>
      <c r="C185" s="256" t="s">
        <v>381</v>
      </c>
      <c r="D185" s="249"/>
      <c r="E185" s="249"/>
      <c r="F185" s="249"/>
      <c r="G185" s="249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15"/>
      <c r="Z185" s="215"/>
      <c r="AA185" s="215"/>
      <c r="AB185" s="215"/>
      <c r="AC185" s="215"/>
      <c r="AD185" s="215"/>
      <c r="AE185" s="215"/>
      <c r="AF185" s="215"/>
      <c r="AG185" s="215" t="s">
        <v>164</v>
      </c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</row>
    <row r="186" spans="1:60" x14ac:dyDescent="0.2">
      <c r="A186" s="228" t="s">
        <v>136</v>
      </c>
      <c r="B186" s="229" t="s">
        <v>86</v>
      </c>
      <c r="C186" s="252" t="s">
        <v>87</v>
      </c>
      <c r="D186" s="230"/>
      <c r="E186" s="231"/>
      <c r="F186" s="232"/>
      <c r="G186" s="232">
        <f>SUMIF(AG187:AG190,"&lt;&gt;NOR",G187:G190)</f>
        <v>0</v>
      </c>
      <c r="H186" s="232"/>
      <c r="I186" s="232">
        <f>SUM(I187:I190)</f>
        <v>0</v>
      </c>
      <c r="J186" s="232"/>
      <c r="K186" s="232">
        <f>SUM(K187:K190)</f>
        <v>0</v>
      </c>
      <c r="L186" s="232"/>
      <c r="M186" s="232">
        <f>SUM(M187:M190)</f>
        <v>0</v>
      </c>
      <c r="N186" s="232"/>
      <c r="O186" s="232">
        <f>SUM(O187:O190)</f>
        <v>0</v>
      </c>
      <c r="P186" s="232"/>
      <c r="Q186" s="232">
        <f>SUM(Q187:Q190)</f>
        <v>0</v>
      </c>
      <c r="R186" s="232"/>
      <c r="S186" s="232"/>
      <c r="T186" s="233"/>
      <c r="U186" s="227"/>
      <c r="V186" s="227">
        <f>SUM(V187:V190)</f>
        <v>23.5</v>
      </c>
      <c r="W186" s="227"/>
      <c r="X186" s="227"/>
      <c r="AG186" t="s">
        <v>137</v>
      </c>
    </row>
    <row r="187" spans="1:60" outlineLevel="1" x14ac:dyDescent="0.2">
      <c r="A187" s="234">
        <v>62</v>
      </c>
      <c r="B187" s="235" t="s">
        <v>382</v>
      </c>
      <c r="C187" s="254" t="s">
        <v>383</v>
      </c>
      <c r="D187" s="236" t="s">
        <v>384</v>
      </c>
      <c r="E187" s="237">
        <v>23.5</v>
      </c>
      <c r="F187" s="238"/>
      <c r="G187" s="239">
        <f>ROUND(E187*F187,2)</f>
        <v>0</v>
      </c>
      <c r="H187" s="238"/>
      <c r="I187" s="239">
        <f>ROUND(E187*H187,2)</f>
        <v>0</v>
      </c>
      <c r="J187" s="238"/>
      <c r="K187" s="239">
        <f>ROUND(E187*J187,2)</f>
        <v>0</v>
      </c>
      <c r="L187" s="239">
        <v>21</v>
      </c>
      <c r="M187" s="239">
        <f>G187*(1+L187/100)</f>
        <v>0</v>
      </c>
      <c r="N187" s="239">
        <v>0</v>
      </c>
      <c r="O187" s="239">
        <f>ROUND(E187*N187,2)</f>
        <v>0</v>
      </c>
      <c r="P187" s="239">
        <v>0</v>
      </c>
      <c r="Q187" s="239">
        <f>ROUND(E187*P187,2)</f>
        <v>0</v>
      </c>
      <c r="R187" s="239" t="s">
        <v>141</v>
      </c>
      <c r="S187" s="239" t="s">
        <v>142</v>
      </c>
      <c r="T187" s="240" t="s">
        <v>160</v>
      </c>
      <c r="U187" s="224">
        <v>1</v>
      </c>
      <c r="V187" s="224">
        <f>ROUND(E187*U187,2)</f>
        <v>23.5</v>
      </c>
      <c r="W187" s="224"/>
      <c r="X187" s="224" t="s">
        <v>144</v>
      </c>
      <c r="Y187" s="215"/>
      <c r="Z187" s="215"/>
      <c r="AA187" s="215"/>
      <c r="AB187" s="215"/>
      <c r="AC187" s="215"/>
      <c r="AD187" s="215"/>
      <c r="AE187" s="215"/>
      <c r="AF187" s="215"/>
      <c r="AG187" s="215" t="s">
        <v>145</v>
      </c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</row>
    <row r="188" spans="1:60" outlineLevel="1" x14ac:dyDescent="0.2">
      <c r="A188" s="222"/>
      <c r="B188" s="223"/>
      <c r="C188" s="257" t="s">
        <v>385</v>
      </c>
      <c r="D188" s="225"/>
      <c r="E188" s="226">
        <v>15.5</v>
      </c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15"/>
      <c r="Z188" s="215"/>
      <c r="AA188" s="215"/>
      <c r="AB188" s="215"/>
      <c r="AC188" s="215"/>
      <c r="AD188" s="215"/>
      <c r="AE188" s="215"/>
      <c r="AF188" s="215"/>
      <c r="AG188" s="215" t="s">
        <v>166</v>
      </c>
      <c r="AH188" s="215">
        <v>0</v>
      </c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</row>
    <row r="189" spans="1:60" outlineLevel="1" x14ac:dyDescent="0.2">
      <c r="A189" s="222"/>
      <c r="B189" s="223"/>
      <c r="C189" s="257" t="s">
        <v>386</v>
      </c>
      <c r="D189" s="225"/>
      <c r="E189" s="226">
        <v>4</v>
      </c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15"/>
      <c r="Z189" s="215"/>
      <c r="AA189" s="215"/>
      <c r="AB189" s="215"/>
      <c r="AC189" s="215"/>
      <c r="AD189" s="215"/>
      <c r="AE189" s="215"/>
      <c r="AF189" s="215"/>
      <c r="AG189" s="215" t="s">
        <v>166</v>
      </c>
      <c r="AH189" s="215">
        <v>0</v>
      </c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</row>
    <row r="190" spans="1:60" outlineLevel="1" x14ac:dyDescent="0.2">
      <c r="A190" s="222"/>
      <c r="B190" s="223"/>
      <c r="C190" s="257" t="s">
        <v>387</v>
      </c>
      <c r="D190" s="225"/>
      <c r="E190" s="226">
        <v>4</v>
      </c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15"/>
      <c r="Z190" s="215"/>
      <c r="AA190" s="215"/>
      <c r="AB190" s="215"/>
      <c r="AC190" s="215"/>
      <c r="AD190" s="215"/>
      <c r="AE190" s="215"/>
      <c r="AF190" s="215"/>
      <c r="AG190" s="215" t="s">
        <v>166</v>
      </c>
      <c r="AH190" s="215">
        <v>0</v>
      </c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</row>
    <row r="191" spans="1:60" ht="25.5" x14ac:dyDescent="0.2">
      <c r="A191" s="228" t="s">
        <v>136</v>
      </c>
      <c r="B191" s="229" t="s">
        <v>88</v>
      </c>
      <c r="C191" s="252" t="s">
        <v>89</v>
      </c>
      <c r="D191" s="230"/>
      <c r="E191" s="231"/>
      <c r="F191" s="232"/>
      <c r="G191" s="232">
        <f>SUMIF(AG192:AG194,"&lt;&gt;NOR",G192:G194)</f>
        <v>0</v>
      </c>
      <c r="H191" s="232"/>
      <c r="I191" s="232">
        <f>SUM(I192:I194)</f>
        <v>0</v>
      </c>
      <c r="J191" s="232"/>
      <c r="K191" s="232">
        <f>SUM(K192:K194)</f>
        <v>0</v>
      </c>
      <c r="L191" s="232"/>
      <c r="M191" s="232">
        <f>SUM(M192:M194)</f>
        <v>0</v>
      </c>
      <c r="N191" s="232"/>
      <c r="O191" s="232">
        <f>SUM(O192:O194)</f>
        <v>6.08</v>
      </c>
      <c r="P191" s="232"/>
      <c r="Q191" s="232">
        <f>SUM(Q192:Q194)</f>
        <v>0</v>
      </c>
      <c r="R191" s="232"/>
      <c r="S191" s="232"/>
      <c r="T191" s="233"/>
      <c r="U191" s="227"/>
      <c r="V191" s="227">
        <f>SUM(V192:V194)</f>
        <v>12.629999999999999</v>
      </c>
      <c r="W191" s="227"/>
      <c r="X191" s="227"/>
      <c r="AG191" t="s">
        <v>137</v>
      </c>
    </row>
    <row r="192" spans="1:60" ht="22.5" outlineLevel="1" x14ac:dyDescent="0.2">
      <c r="A192" s="234">
        <v>63</v>
      </c>
      <c r="B192" s="235" t="s">
        <v>388</v>
      </c>
      <c r="C192" s="254" t="s">
        <v>389</v>
      </c>
      <c r="D192" s="236" t="s">
        <v>270</v>
      </c>
      <c r="E192" s="237">
        <v>27</v>
      </c>
      <c r="F192" s="238"/>
      <c r="G192" s="239">
        <f>ROUND(E192*F192,2)</f>
        <v>0</v>
      </c>
      <c r="H192" s="238"/>
      <c r="I192" s="239">
        <f>ROUND(E192*H192,2)</f>
        <v>0</v>
      </c>
      <c r="J192" s="238"/>
      <c r="K192" s="239">
        <f>ROUND(E192*J192,2)</f>
        <v>0</v>
      </c>
      <c r="L192" s="239">
        <v>21</v>
      </c>
      <c r="M192" s="239">
        <f>G192*(1+L192/100)</f>
        <v>0</v>
      </c>
      <c r="N192" s="239">
        <v>0.22500000000000001</v>
      </c>
      <c r="O192" s="239">
        <f>ROUND(E192*N192,2)</f>
        <v>6.08</v>
      </c>
      <c r="P192" s="239">
        <v>0</v>
      </c>
      <c r="Q192" s="239">
        <f>ROUND(E192*P192,2)</f>
        <v>0</v>
      </c>
      <c r="R192" s="239" t="s">
        <v>271</v>
      </c>
      <c r="S192" s="239" t="s">
        <v>142</v>
      </c>
      <c r="T192" s="240" t="s">
        <v>160</v>
      </c>
      <c r="U192" s="224">
        <v>0.42399999999999999</v>
      </c>
      <c r="V192" s="224">
        <f>ROUND(E192*U192,2)</f>
        <v>11.45</v>
      </c>
      <c r="W192" s="224"/>
      <c r="X192" s="224" t="s">
        <v>161</v>
      </c>
      <c r="Y192" s="215"/>
      <c r="Z192" s="215"/>
      <c r="AA192" s="215"/>
      <c r="AB192" s="215"/>
      <c r="AC192" s="215"/>
      <c r="AD192" s="215"/>
      <c r="AE192" s="215"/>
      <c r="AF192" s="215"/>
      <c r="AG192" s="215" t="s">
        <v>162</v>
      </c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</row>
    <row r="193" spans="1:60" outlineLevel="1" x14ac:dyDescent="0.2">
      <c r="A193" s="222"/>
      <c r="B193" s="223"/>
      <c r="C193" s="256" t="s">
        <v>390</v>
      </c>
      <c r="D193" s="249"/>
      <c r="E193" s="249"/>
      <c r="F193" s="249"/>
      <c r="G193" s="249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15"/>
      <c r="Z193" s="215"/>
      <c r="AA193" s="215"/>
      <c r="AB193" s="215"/>
      <c r="AC193" s="215"/>
      <c r="AD193" s="215"/>
      <c r="AE193" s="215"/>
      <c r="AF193" s="215"/>
      <c r="AG193" s="215" t="s">
        <v>164</v>
      </c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</row>
    <row r="194" spans="1:60" outlineLevel="1" x14ac:dyDescent="0.2">
      <c r="A194" s="241">
        <v>64</v>
      </c>
      <c r="B194" s="242" t="s">
        <v>391</v>
      </c>
      <c r="C194" s="253" t="s">
        <v>392</v>
      </c>
      <c r="D194" s="243" t="s">
        <v>233</v>
      </c>
      <c r="E194" s="244">
        <v>6.0750000000000002</v>
      </c>
      <c r="F194" s="245"/>
      <c r="G194" s="246">
        <f>ROUND(E194*F194,2)</f>
        <v>0</v>
      </c>
      <c r="H194" s="245"/>
      <c r="I194" s="246">
        <f>ROUND(E194*H194,2)</f>
        <v>0</v>
      </c>
      <c r="J194" s="245"/>
      <c r="K194" s="246">
        <f>ROUND(E194*J194,2)</f>
        <v>0</v>
      </c>
      <c r="L194" s="246">
        <v>21</v>
      </c>
      <c r="M194" s="246">
        <f>G194*(1+L194/100)</f>
        <v>0</v>
      </c>
      <c r="N194" s="246">
        <v>0</v>
      </c>
      <c r="O194" s="246">
        <f>ROUND(E194*N194,2)</f>
        <v>0</v>
      </c>
      <c r="P194" s="246">
        <v>0</v>
      </c>
      <c r="Q194" s="246">
        <f>ROUND(E194*P194,2)</f>
        <v>0</v>
      </c>
      <c r="R194" s="246"/>
      <c r="S194" s="246" t="s">
        <v>142</v>
      </c>
      <c r="T194" s="247" t="s">
        <v>160</v>
      </c>
      <c r="U194" s="224">
        <v>0.19400000000000001</v>
      </c>
      <c r="V194" s="224">
        <f>ROUND(E194*U194,2)</f>
        <v>1.18</v>
      </c>
      <c r="W194" s="224"/>
      <c r="X194" s="224" t="s">
        <v>161</v>
      </c>
      <c r="Y194" s="215"/>
      <c r="Z194" s="215"/>
      <c r="AA194" s="215"/>
      <c r="AB194" s="215"/>
      <c r="AC194" s="215"/>
      <c r="AD194" s="215"/>
      <c r="AE194" s="215"/>
      <c r="AF194" s="215"/>
      <c r="AG194" s="215" t="s">
        <v>162</v>
      </c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</row>
    <row r="195" spans="1:60" x14ac:dyDescent="0.2">
      <c r="A195" s="228" t="s">
        <v>136</v>
      </c>
      <c r="B195" s="229" t="s">
        <v>90</v>
      </c>
      <c r="C195" s="252" t="s">
        <v>91</v>
      </c>
      <c r="D195" s="230"/>
      <c r="E195" s="231"/>
      <c r="F195" s="232"/>
      <c r="G195" s="232">
        <f>SUMIF(AG196:AG197,"&lt;&gt;NOR",G196:G197)</f>
        <v>0</v>
      </c>
      <c r="H195" s="232"/>
      <c r="I195" s="232">
        <f>SUM(I196:I197)</f>
        <v>0</v>
      </c>
      <c r="J195" s="232"/>
      <c r="K195" s="232">
        <f>SUM(K196:K197)</f>
        <v>0</v>
      </c>
      <c r="L195" s="232"/>
      <c r="M195" s="232">
        <f>SUM(M196:M197)</f>
        <v>0</v>
      </c>
      <c r="N195" s="232"/>
      <c r="O195" s="232">
        <f>SUM(O196:O197)</f>
        <v>0</v>
      </c>
      <c r="P195" s="232"/>
      <c r="Q195" s="232">
        <f>SUM(Q196:Q197)</f>
        <v>0</v>
      </c>
      <c r="R195" s="232"/>
      <c r="S195" s="232"/>
      <c r="T195" s="233"/>
      <c r="U195" s="227"/>
      <c r="V195" s="227">
        <f>SUM(V196:V197)</f>
        <v>2.61</v>
      </c>
      <c r="W195" s="227"/>
      <c r="X195" s="227"/>
      <c r="AG195" t="s">
        <v>137</v>
      </c>
    </row>
    <row r="196" spans="1:60" outlineLevel="1" x14ac:dyDescent="0.2">
      <c r="A196" s="241">
        <v>65</v>
      </c>
      <c r="B196" s="242" t="s">
        <v>393</v>
      </c>
      <c r="C196" s="253" t="s">
        <v>394</v>
      </c>
      <c r="D196" s="243" t="s">
        <v>233</v>
      </c>
      <c r="E196" s="244">
        <v>2</v>
      </c>
      <c r="F196" s="245"/>
      <c r="G196" s="246">
        <f>ROUND(E196*F196,2)</f>
        <v>0</v>
      </c>
      <c r="H196" s="245"/>
      <c r="I196" s="246">
        <f>ROUND(E196*H196,2)</f>
        <v>0</v>
      </c>
      <c r="J196" s="245"/>
      <c r="K196" s="246">
        <f>ROUND(E196*J196,2)</f>
        <v>0</v>
      </c>
      <c r="L196" s="246">
        <v>21</v>
      </c>
      <c r="M196" s="246">
        <f>G196*(1+L196/100)</f>
        <v>0</v>
      </c>
      <c r="N196" s="246">
        <v>0</v>
      </c>
      <c r="O196" s="246">
        <f>ROUND(E196*N196,2)</f>
        <v>0</v>
      </c>
      <c r="P196" s="246">
        <v>0</v>
      </c>
      <c r="Q196" s="246">
        <f>ROUND(E196*P196,2)</f>
        <v>0</v>
      </c>
      <c r="R196" s="246" t="s">
        <v>277</v>
      </c>
      <c r="S196" s="246" t="s">
        <v>142</v>
      </c>
      <c r="T196" s="247" t="s">
        <v>160</v>
      </c>
      <c r="U196" s="224">
        <v>1.306</v>
      </c>
      <c r="V196" s="224">
        <f>ROUND(E196*U196,2)</f>
        <v>2.61</v>
      </c>
      <c r="W196" s="224"/>
      <c r="X196" s="224" t="s">
        <v>161</v>
      </c>
      <c r="Y196" s="215"/>
      <c r="Z196" s="215"/>
      <c r="AA196" s="215"/>
      <c r="AB196" s="215"/>
      <c r="AC196" s="215"/>
      <c r="AD196" s="215"/>
      <c r="AE196" s="215"/>
      <c r="AF196" s="215"/>
      <c r="AG196" s="215" t="s">
        <v>162</v>
      </c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</row>
    <row r="197" spans="1:60" ht="22.5" outlineLevel="1" x14ac:dyDescent="0.2">
      <c r="A197" s="241">
        <v>66</v>
      </c>
      <c r="B197" s="242" t="s">
        <v>395</v>
      </c>
      <c r="C197" s="253" t="s">
        <v>396</v>
      </c>
      <c r="D197" s="243" t="s">
        <v>233</v>
      </c>
      <c r="E197" s="244">
        <v>10</v>
      </c>
      <c r="F197" s="245"/>
      <c r="G197" s="246">
        <f>ROUND(E197*F197,2)</f>
        <v>0</v>
      </c>
      <c r="H197" s="245"/>
      <c r="I197" s="246">
        <f>ROUND(E197*H197,2)</f>
        <v>0</v>
      </c>
      <c r="J197" s="245"/>
      <c r="K197" s="246">
        <f>ROUND(E197*J197,2)</f>
        <v>0</v>
      </c>
      <c r="L197" s="246">
        <v>21</v>
      </c>
      <c r="M197" s="246">
        <f>G197*(1+L197/100)</f>
        <v>0</v>
      </c>
      <c r="N197" s="246">
        <v>0</v>
      </c>
      <c r="O197" s="246">
        <f>ROUND(E197*N197,2)</f>
        <v>0</v>
      </c>
      <c r="P197" s="246">
        <v>0</v>
      </c>
      <c r="Q197" s="246">
        <f>ROUND(E197*P197,2)</f>
        <v>0</v>
      </c>
      <c r="R197" s="246" t="s">
        <v>277</v>
      </c>
      <c r="S197" s="246" t="s">
        <v>142</v>
      </c>
      <c r="T197" s="247" t="s">
        <v>143</v>
      </c>
      <c r="U197" s="224">
        <v>0</v>
      </c>
      <c r="V197" s="224">
        <f>ROUND(E197*U197,2)</f>
        <v>0</v>
      </c>
      <c r="W197" s="224"/>
      <c r="X197" s="224" t="s">
        <v>161</v>
      </c>
      <c r="Y197" s="215"/>
      <c r="Z197" s="215"/>
      <c r="AA197" s="215"/>
      <c r="AB197" s="215"/>
      <c r="AC197" s="215"/>
      <c r="AD197" s="215"/>
      <c r="AE197" s="215"/>
      <c r="AF197" s="215"/>
      <c r="AG197" s="215" t="s">
        <v>162</v>
      </c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</row>
    <row r="198" spans="1:60" x14ac:dyDescent="0.2">
      <c r="A198" s="228" t="s">
        <v>136</v>
      </c>
      <c r="B198" s="229" t="s">
        <v>92</v>
      </c>
      <c r="C198" s="252" t="s">
        <v>93</v>
      </c>
      <c r="D198" s="230"/>
      <c r="E198" s="231"/>
      <c r="F198" s="232"/>
      <c r="G198" s="232">
        <f>SUMIF(AG199:AG210,"&lt;&gt;NOR",G199:G210)</f>
        <v>0</v>
      </c>
      <c r="H198" s="232"/>
      <c r="I198" s="232">
        <f>SUM(I199:I210)</f>
        <v>0</v>
      </c>
      <c r="J198" s="232"/>
      <c r="K198" s="232">
        <f>SUM(K199:K210)</f>
        <v>0</v>
      </c>
      <c r="L198" s="232"/>
      <c r="M198" s="232">
        <f>SUM(M199:M210)</f>
        <v>0</v>
      </c>
      <c r="N198" s="232"/>
      <c r="O198" s="232">
        <f>SUM(O199:O210)</f>
        <v>69.209999999999994</v>
      </c>
      <c r="P198" s="232"/>
      <c r="Q198" s="232">
        <f>SUM(Q199:Q210)</f>
        <v>0</v>
      </c>
      <c r="R198" s="232"/>
      <c r="S198" s="232"/>
      <c r="T198" s="233"/>
      <c r="U198" s="227"/>
      <c r="V198" s="227">
        <f>SUM(V199:V210)</f>
        <v>214.16</v>
      </c>
      <c r="W198" s="227"/>
      <c r="X198" s="227"/>
      <c r="AG198" t="s">
        <v>137</v>
      </c>
    </row>
    <row r="199" spans="1:60" ht="22.5" outlineLevel="1" x14ac:dyDescent="0.2">
      <c r="A199" s="234">
        <v>67</v>
      </c>
      <c r="B199" s="235" t="s">
        <v>397</v>
      </c>
      <c r="C199" s="254" t="s">
        <v>398</v>
      </c>
      <c r="D199" s="236" t="s">
        <v>158</v>
      </c>
      <c r="E199" s="237">
        <v>5.7645</v>
      </c>
      <c r="F199" s="238"/>
      <c r="G199" s="239">
        <f>ROUND(E199*F199,2)</f>
        <v>0</v>
      </c>
      <c r="H199" s="238"/>
      <c r="I199" s="239">
        <f>ROUND(E199*H199,2)</f>
        <v>0</v>
      </c>
      <c r="J199" s="238"/>
      <c r="K199" s="239">
        <f>ROUND(E199*J199,2)</f>
        <v>0</v>
      </c>
      <c r="L199" s="239">
        <v>21</v>
      </c>
      <c r="M199" s="239">
        <f>G199*(1+L199/100)</f>
        <v>0</v>
      </c>
      <c r="N199" s="239">
        <v>2.5011199999999998</v>
      </c>
      <c r="O199" s="239">
        <f>ROUND(E199*N199,2)</f>
        <v>14.42</v>
      </c>
      <c r="P199" s="239">
        <v>0</v>
      </c>
      <c r="Q199" s="239">
        <f>ROUND(E199*P199,2)</f>
        <v>0</v>
      </c>
      <c r="R199" s="239" t="s">
        <v>399</v>
      </c>
      <c r="S199" s="239" t="s">
        <v>142</v>
      </c>
      <c r="T199" s="240" t="s">
        <v>160</v>
      </c>
      <c r="U199" s="224">
        <v>2.61</v>
      </c>
      <c r="V199" s="224">
        <f>ROUND(E199*U199,2)</f>
        <v>15.05</v>
      </c>
      <c r="W199" s="224"/>
      <c r="X199" s="224" t="s">
        <v>161</v>
      </c>
      <c r="Y199" s="215"/>
      <c r="Z199" s="215"/>
      <c r="AA199" s="215"/>
      <c r="AB199" s="215"/>
      <c r="AC199" s="215"/>
      <c r="AD199" s="215"/>
      <c r="AE199" s="215"/>
      <c r="AF199" s="215"/>
      <c r="AG199" s="215" t="s">
        <v>162</v>
      </c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</row>
    <row r="200" spans="1:60" ht="22.5" outlineLevel="1" x14ac:dyDescent="0.2">
      <c r="A200" s="222"/>
      <c r="B200" s="223"/>
      <c r="C200" s="256" t="s">
        <v>400</v>
      </c>
      <c r="D200" s="249"/>
      <c r="E200" s="249"/>
      <c r="F200" s="249"/>
      <c r="G200" s="249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15"/>
      <c r="Z200" s="215"/>
      <c r="AA200" s="215"/>
      <c r="AB200" s="215"/>
      <c r="AC200" s="215"/>
      <c r="AD200" s="215"/>
      <c r="AE200" s="215"/>
      <c r="AF200" s="215"/>
      <c r="AG200" s="215" t="s">
        <v>164</v>
      </c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50" t="str">
        <f>C200</f>
        <v>nebo vybourání otvorů průřezové plochy přes 4 m2 ve zdivu nadzákladovém, včetně pomocného lešení o výšce podlahy do 1900 mm a pro zatížení do 1,5 kPa  (150 kg/m2),</v>
      </c>
      <c r="BB200" s="215"/>
      <c r="BC200" s="215"/>
      <c r="BD200" s="215"/>
      <c r="BE200" s="215"/>
      <c r="BF200" s="215"/>
      <c r="BG200" s="215"/>
      <c r="BH200" s="215"/>
    </row>
    <row r="201" spans="1:60" outlineLevel="1" x14ac:dyDescent="0.2">
      <c r="A201" s="222"/>
      <c r="B201" s="223"/>
      <c r="C201" s="257" t="s">
        <v>401</v>
      </c>
      <c r="D201" s="225"/>
      <c r="E201" s="226">
        <v>5.7645</v>
      </c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15"/>
      <c r="Z201" s="215"/>
      <c r="AA201" s="215"/>
      <c r="AB201" s="215"/>
      <c r="AC201" s="215"/>
      <c r="AD201" s="215"/>
      <c r="AE201" s="215"/>
      <c r="AF201" s="215"/>
      <c r="AG201" s="215" t="s">
        <v>166</v>
      </c>
      <c r="AH201" s="215">
        <v>0</v>
      </c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</row>
    <row r="202" spans="1:60" outlineLevel="1" x14ac:dyDescent="0.2">
      <c r="A202" s="234">
        <v>68</v>
      </c>
      <c r="B202" s="235" t="s">
        <v>402</v>
      </c>
      <c r="C202" s="254" t="s">
        <v>403</v>
      </c>
      <c r="D202" s="236" t="s">
        <v>158</v>
      </c>
      <c r="E202" s="237">
        <v>0.9</v>
      </c>
      <c r="F202" s="238"/>
      <c r="G202" s="239">
        <f>ROUND(E202*F202,2)</f>
        <v>0</v>
      </c>
      <c r="H202" s="238"/>
      <c r="I202" s="239">
        <f>ROUND(E202*H202,2)</f>
        <v>0</v>
      </c>
      <c r="J202" s="238"/>
      <c r="K202" s="239">
        <f>ROUND(E202*J202,2)</f>
        <v>0</v>
      </c>
      <c r="L202" s="239">
        <v>21</v>
      </c>
      <c r="M202" s="239">
        <f>G202*(1+L202/100)</f>
        <v>0</v>
      </c>
      <c r="N202" s="239">
        <v>2</v>
      </c>
      <c r="O202" s="239">
        <f>ROUND(E202*N202,2)</f>
        <v>1.8</v>
      </c>
      <c r="P202" s="239">
        <v>0</v>
      </c>
      <c r="Q202" s="239">
        <f>ROUND(E202*P202,2)</f>
        <v>0</v>
      </c>
      <c r="R202" s="239" t="s">
        <v>399</v>
      </c>
      <c r="S202" s="239" t="s">
        <v>142</v>
      </c>
      <c r="T202" s="240" t="s">
        <v>160</v>
      </c>
      <c r="U202" s="224">
        <v>6.44</v>
      </c>
      <c r="V202" s="224">
        <f>ROUND(E202*U202,2)</f>
        <v>5.8</v>
      </c>
      <c r="W202" s="224"/>
      <c r="X202" s="224" t="s">
        <v>161</v>
      </c>
      <c r="Y202" s="215"/>
      <c r="Z202" s="215"/>
      <c r="AA202" s="215"/>
      <c r="AB202" s="215"/>
      <c r="AC202" s="215"/>
      <c r="AD202" s="215"/>
      <c r="AE202" s="215"/>
      <c r="AF202" s="215"/>
      <c r="AG202" s="215" t="s">
        <v>162</v>
      </c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</row>
    <row r="203" spans="1:60" outlineLevel="1" x14ac:dyDescent="0.2">
      <c r="A203" s="222"/>
      <c r="B203" s="223"/>
      <c r="C203" s="256" t="s">
        <v>404</v>
      </c>
      <c r="D203" s="249"/>
      <c r="E203" s="249"/>
      <c r="F203" s="249"/>
      <c r="G203" s="249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15"/>
      <c r="Z203" s="215"/>
      <c r="AA203" s="215"/>
      <c r="AB203" s="215"/>
      <c r="AC203" s="215"/>
      <c r="AD203" s="215"/>
      <c r="AE203" s="215"/>
      <c r="AF203" s="215"/>
      <c r="AG203" s="215" t="s">
        <v>164</v>
      </c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</row>
    <row r="204" spans="1:60" outlineLevel="1" x14ac:dyDescent="0.2">
      <c r="A204" s="222"/>
      <c r="B204" s="223"/>
      <c r="C204" s="257" t="s">
        <v>405</v>
      </c>
      <c r="D204" s="225"/>
      <c r="E204" s="226">
        <v>0.9</v>
      </c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15"/>
      <c r="Z204" s="215"/>
      <c r="AA204" s="215"/>
      <c r="AB204" s="215"/>
      <c r="AC204" s="215"/>
      <c r="AD204" s="215"/>
      <c r="AE204" s="215"/>
      <c r="AF204" s="215"/>
      <c r="AG204" s="215" t="s">
        <v>166</v>
      </c>
      <c r="AH204" s="215">
        <v>0</v>
      </c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</row>
    <row r="205" spans="1:60" ht="22.5" outlineLevel="1" x14ac:dyDescent="0.2">
      <c r="A205" s="234">
        <v>69</v>
      </c>
      <c r="B205" s="235" t="s">
        <v>406</v>
      </c>
      <c r="C205" s="254" t="s">
        <v>407</v>
      </c>
      <c r="D205" s="236" t="s">
        <v>158</v>
      </c>
      <c r="E205" s="237">
        <v>24</v>
      </c>
      <c r="F205" s="238"/>
      <c r="G205" s="239">
        <f>ROUND(E205*F205,2)</f>
        <v>0</v>
      </c>
      <c r="H205" s="238"/>
      <c r="I205" s="239">
        <f>ROUND(E205*H205,2)</f>
        <v>0</v>
      </c>
      <c r="J205" s="238"/>
      <c r="K205" s="239">
        <f>ROUND(E205*J205,2)</f>
        <v>0</v>
      </c>
      <c r="L205" s="239">
        <v>21</v>
      </c>
      <c r="M205" s="239">
        <f>G205*(1+L205/100)</f>
        <v>0</v>
      </c>
      <c r="N205" s="239">
        <v>2.2000000000000002</v>
      </c>
      <c r="O205" s="239">
        <f>ROUND(E205*N205,2)</f>
        <v>52.8</v>
      </c>
      <c r="P205" s="239">
        <v>0</v>
      </c>
      <c r="Q205" s="239">
        <f>ROUND(E205*P205,2)</f>
        <v>0</v>
      </c>
      <c r="R205" s="239" t="s">
        <v>399</v>
      </c>
      <c r="S205" s="239" t="s">
        <v>142</v>
      </c>
      <c r="T205" s="240" t="s">
        <v>160</v>
      </c>
      <c r="U205" s="224">
        <v>6.35</v>
      </c>
      <c r="V205" s="224">
        <f>ROUND(E205*U205,2)</f>
        <v>152.4</v>
      </c>
      <c r="W205" s="224"/>
      <c r="X205" s="224" t="s">
        <v>161</v>
      </c>
      <c r="Y205" s="215"/>
      <c r="Z205" s="215"/>
      <c r="AA205" s="215"/>
      <c r="AB205" s="215"/>
      <c r="AC205" s="215"/>
      <c r="AD205" s="215"/>
      <c r="AE205" s="215"/>
      <c r="AF205" s="215"/>
      <c r="AG205" s="215" t="s">
        <v>162</v>
      </c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</row>
    <row r="206" spans="1:60" outlineLevel="1" x14ac:dyDescent="0.2">
      <c r="A206" s="222"/>
      <c r="B206" s="223"/>
      <c r="C206" s="257" t="s">
        <v>408</v>
      </c>
      <c r="D206" s="225"/>
      <c r="E206" s="226">
        <v>24</v>
      </c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15"/>
      <c r="Z206" s="215"/>
      <c r="AA206" s="215"/>
      <c r="AB206" s="215"/>
      <c r="AC206" s="215"/>
      <c r="AD206" s="215"/>
      <c r="AE206" s="215"/>
      <c r="AF206" s="215"/>
      <c r="AG206" s="215" t="s">
        <v>166</v>
      </c>
      <c r="AH206" s="215">
        <v>0</v>
      </c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</row>
    <row r="207" spans="1:60" ht="22.5" outlineLevel="1" x14ac:dyDescent="0.2">
      <c r="A207" s="234">
        <v>70</v>
      </c>
      <c r="B207" s="235" t="s">
        <v>409</v>
      </c>
      <c r="C207" s="254" t="s">
        <v>410</v>
      </c>
      <c r="D207" s="236" t="s">
        <v>158</v>
      </c>
      <c r="E207" s="237">
        <v>9.6</v>
      </c>
      <c r="F207" s="238"/>
      <c r="G207" s="239">
        <f>ROUND(E207*F207,2)</f>
        <v>0</v>
      </c>
      <c r="H207" s="238"/>
      <c r="I207" s="239">
        <f>ROUND(E207*H207,2)</f>
        <v>0</v>
      </c>
      <c r="J207" s="238"/>
      <c r="K207" s="239">
        <f>ROUND(E207*J207,2)</f>
        <v>0</v>
      </c>
      <c r="L207" s="239">
        <v>21</v>
      </c>
      <c r="M207" s="239">
        <f>G207*(1+L207/100)</f>
        <v>0</v>
      </c>
      <c r="N207" s="239">
        <v>0</v>
      </c>
      <c r="O207" s="239">
        <f>ROUND(E207*N207,2)</f>
        <v>0</v>
      </c>
      <c r="P207" s="239">
        <v>0</v>
      </c>
      <c r="Q207" s="239">
        <f>ROUND(E207*P207,2)</f>
        <v>0</v>
      </c>
      <c r="R207" s="239" t="s">
        <v>399</v>
      </c>
      <c r="S207" s="239" t="s">
        <v>142</v>
      </c>
      <c r="T207" s="240" t="s">
        <v>160</v>
      </c>
      <c r="U207" s="224">
        <v>4.03</v>
      </c>
      <c r="V207" s="224">
        <f>ROUND(E207*U207,2)</f>
        <v>38.69</v>
      </c>
      <c r="W207" s="224"/>
      <c r="X207" s="224" t="s">
        <v>161</v>
      </c>
      <c r="Y207" s="215"/>
      <c r="Z207" s="215"/>
      <c r="AA207" s="215"/>
      <c r="AB207" s="215"/>
      <c r="AC207" s="215"/>
      <c r="AD207" s="215"/>
      <c r="AE207" s="215"/>
      <c r="AF207" s="215"/>
      <c r="AG207" s="215" t="s">
        <v>162</v>
      </c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</row>
    <row r="208" spans="1:60" outlineLevel="1" x14ac:dyDescent="0.2">
      <c r="A208" s="222"/>
      <c r="B208" s="223"/>
      <c r="C208" s="257" t="s">
        <v>278</v>
      </c>
      <c r="D208" s="225"/>
      <c r="E208" s="226">
        <v>9.6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5"/>
      <c r="Z208" s="215"/>
      <c r="AA208" s="215"/>
      <c r="AB208" s="215"/>
      <c r="AC208" s="215"/>
      <c r="AD208" s="215"/>
      <c r="AE208" s="215"/>
      <c r="AF208" s="215"/>
      <c r="AG208" s="215" t="s">
        <v>166</v>
      </c>
      <c r="AH208" s="215">
        <v>0</v>
      </c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</row>
    <row r="209" spans="1:60" outlineLevel="1" x14ac:dyDescent="0.2">
      <c r="A209" s="234">
        <v>71</v>
      </c>
      <c r="B209" s="235" t="s">
        <v>411</v>
      </c>
      <c r="C209" s="254" t="s">
        <v>412</v>
      </c>
      <c r="D209" s="236" t="s">
        <v>270</v>
      </c>
      <c r="E209" s="237">
        <v>5</v>
      </c>
      <c r="F209" s="238"/>
      <c r="G209" s="239">
        <f>ROUND(E209*F209,2)</f>
        <v>0</v>
      </c>
      <c r="H209" s="238"/>
      <c r="I209" s="239">
        <f>ROUND(E209*H209,2)</f>
        <v>0</v>
      </c>
      <c r="J209" s="238"/>
      <c r="K209" s="239">
        <f>ROUND(E209*J209,2)</f>
        <v>0</v>
      </c>
      <c r="L209" s="239">
        <v>21</v>
      </c>
      <c r="M209" s="239">
        <f>G209*(1+L209/100)</f>
        <v>0</v>
      </c>
      <c r="N209" s="239">
        <v>3.7589999999999998E-2</v>
      </c>
      <c r="O209" s="239">
        <f>ROUND(E209*N209,2)</f>
        <v>0.19</v>
      </c>
      <c r="P209" s="239">
        <v>0</v>
      </c>
      <c r="Q209" s="239">
        <f>ROUND(E209*P209,2)</f>
        <v>0</v>
      </c>
      <c r="R209" s="239" t="s">
        <v>399</v>
      </c>
      <c r="S209" s="239" t="s">
        <v>142</v>
      </c>
      <c r="T209" s="240" t="s">
        <v>160</v>
      </c>
      <c r="U209" s="224">
        <v>0.443</v>
      </c>
      <c r="V209" s="224">
        <f>ROUND(E209*U209,2)</f>
        <v>2.2200000000000002</v>
      </c>
      <c r="W209" s="224"/>
      <c r="X209" s="224" t="s">
        <v>161</v>
      </c>
      <c r="Y209" s="215"/>
      <c r="Z209" s="215"/>
      <c r="AA209" s="215"/>
      <c r="AB209" s="215"/>
      <c r="AC209" s="215"/>
      <c r="AD209" s="215"/>
      <c r="AE209" s="215"/>
      <c r="AF209" s="215"/>
      <c r="AG209" s="215" t="s">
        <v>162</v>
      </c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</row>
    <row r="210" spans="1:60" outlineLevel="1" x14ac:dyDescent="0.2">
      <c r="A210" s="222"/>
      <c r="B210" s="223"/>
      <c r="C210" s="256" t="s">
        <v>413</v>
      </c>
      <c r="D210" s="249"/>
      <c r="E210" s="249"/>
      <c r="F210" s="249"/>
      <c r="G210" s="249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15"/>
      <c r="Z210" s="215"/>
      <c r="AA210" s="215"/>
      <c r="AB210" s="215"/>
      <c r="AC210" s="215"/>
      <c r="AD210" s="215"/>
      <c r="AE210" s="215"/>
      <c r="AF210" s="215"/>
      <c r="AG210" s="215" t="s">
        <v>164</v>
      </c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</row>
    <row r="211" spans="1:60" x14ac:dyDescent="0.2">
      <c r="A211" s="228" t="s">
        <v>136</v>
      </c>
      <c r="B211" s="229" t="s">
        <v>94</v>
      </c>
      <c r="C211" s="252" t="s">
        <v>95</v>
      </c>
      <c r="D211" s="230"/>
      <c r="E211" s="231"/>
      <c r="F211" s="232"/>
      <c r="G211" s="232">
        <f>SUMIF(AG212:AG218,"&lt;&gt;NOR",G212:G218)</f>
        <v>0</v>
      </c>
      <c r="H211" s="232"/>
      <c r="I211" s="232">
        <f>SUM(I212:I218)</f>
        <v>0</v>
      </c>
      <c r="J211" s="232"/>
      <c r="K211" s="232">
        <f>SUM(K212:K218)</f>
        <v>0</v>
      </c>
      <c r="L211" s="232"/>
      <c r="M211" s="232">
        <f>SUM(M212:M218)</f>
        <v>0</v>
      </c>
      <c r="N211" s="232"/>
      <c r="O211" s="232">
        <f>SUM(O212:O218)</f>
        <v>0.57000000000000006</v>
      </c>
      <c r="P211" s="232"/>
      <c r="Q211" s="232">
        <f>SUM(Q212:Q218)</f>
        <v>0</v>
      </c>
      <c r="R211" s="232"/>
      <c r="S211" s="232"/>
      <c r="T211" s="233"/>
      <c r="U211" s="227"/>
      <c r="V211" s="227">
        <f>SUM(V212:V218)</f>
        <v>7.29</v>
      </c>
      <c r="W211" s="227"/>
      <c r="X211" s="227"/>
      <c r="AG211" t="s">
        <v>137</v>
      </c>
    </row>
    <row r="212" spans="1:60" ht="22.5" outlineLevel="1" x14ac:dyDescent="0.2">
      <c r="A212" s="234">
        <v>72</v>
      </c>
      <c r="B212" s="235" t="s">
        <v>414</v>
      </c>
      <c r="C212" s="254" t="s">
        <v>415</v>
      </c>
      <c r="D212" s="236" t="s">
        <v>270</v>
      </c>
      <c r="E212" s="237">
        <v>27</v>
      </c>
      <c r="F212" s="238"/>
      <c r="G212" s="239">
        <f>ROUND(E212*F212,2)</f>
        <v>0</v>
      </c>
      <c r="H212" s="238"/>
      <c r="I212" s="239">
        <f>ROUND(E212*H212,2)</f>
        <v>0</v>
      </c>
      <c r="J212" s="238"/>
      <c r="K212" s="239">
        <f>ROUND(E212*J212,2)</f>
        <v>0</v>
      </c>
      <c r="L212" s="239">
        <v>21</v>
      </c>
      <c r="M212" s="239">
        <f>G212*(1+L212/100)</f>
        <v>0</v>
      </c>
      <c r="N212" s="239">
        <v>0</v>
      </c>
      <c r="O212" s="239">
        <f>ROUND(E212*N212,2)</f>
        <v>0</v>
      </c>
      <c r="P212" s="239">
        <v>0</v>
      </c>
      <c r="Q212" s="239">
        <f>ROUND(E212*P212,2)</f>
        <v>0</v>
      </c>
      <c r="R212" s="239" t="s">
        <v>271</v>
      </c>
      <c r="S212" s="239" t="s">
        <v>142</v>
      </c>
      <c r="T212" s="240" t="s">
        <v>160</v>
      </c>
      <c r="U212" s="224">
        <v>0.09</v>
      </c>
      <c r="V212" s="224">
        <f>ROUND(E212*U212,2)</f>
        <v>2.4300000000000002</v>
      </c>
      <c r="W212" s="224"/>
      <c r="X212" s="224" t="s">
        <v>161</v>
      </c>
      <c r="Y212" s="215"/>
      <c r="Z212" s="215"/>
      <c r="AA212" s="215"/>
      <c r="AB212" s="215"/>
      <c r="AC212" s="215"/>
      <c r="AD212" s="215"/>
      <c r="AE212" s="215"/>
      <c r="AF212" s="215"/>
      <c r="AG212" s="215" t="s">
        <v>162</v>
      </c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</row>
    <row r="213" spans="1:60" ht="22.5" outlineLevel="1" x14ac:dyDescent="0.2">
      <c r="A213" s="222"/>
      <c r="B213" s="223"/>
      <c r="C213" s="256" t="s">
        <v>416</v>
      </c>
      <c r="D213" s="249"/>
      <c r="E213" s="249"/>
      <c r="F213" s="249"/>
      <c r="G213" s="249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15"/>
      <c r="Z213" s="215"/>
      <c r="AA213" s="215"/>
      <c r="AB213" s="215"/>
      <c r="AC213" s="215"/>
      <c r="AD213" s="215"/>
      <c r="AE213" s="215"/>
      <c r="AF213" s="215"/>
      <c r="AG213" s="215" t="s">
        <v>164</v>
      </c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50" t="str">
        <f>C213</f>
        <v>krajníků, desek nebo panelů od spojovacího materiálu s odklizením a uložením očištěných hmot a spojovacího materiálu na skládku na vzdálenost do 10 m</v>
      </c>
      <c r="BB213" s="215"/>
      <c r="BC213" s="215"/>
      <c r="BD213" s="215"/>
      <c r="BE213" s="215"/>
      <c r="BF213" s="215"/>
      <c r="BG213" s="215"/>
      <c r="BH213" s="215"/>
    </row>
    <row r="214" spans="1:60" outlineLevel="1" x14ac:dyDescent="0.2">
      <c r="A214" s="234">
        <v>73</v>
      </c>
      <c r="B214" s="235" t="s">
        <v>417</v>
      </c>
      <c r="C214" s="254" t="s">
        <v>418</v>
      </c>
      <c r="D214" s="236" t="s">
        <v>188</v>
      </c>
      <c r="E214" s="237">
        <v>3.08</v>
      </c>
      <c r="F214" s="238"/>
      <c r="G214" s="239">
        <f>ROUND(E214*F214,2)</f>
        <v>0</v>
      </c>
      <c r="H214" s="238"/>
      <c r="I214" s="239">
        <f>ROUND(E214*H214,2)</f>
        <v>0</v>
      </c>
      <c r="J214" s="238"/>
      <c r="K214" s="239">
        <f>ROUND(E214*J214,2)</f>
        <v>0</v>
      </c>
      <c r="L214" s="239">
        <v>21</v>
      </c>
      <c r="M214" s="239">
        <f>G214*(1+L214/100)</f>
        <v>0</v>
      </c>
      <c r="N214" s="239">
        <v>0.16900000000000001</v>
      </c>
      <c r="O214" s="239">
        <f>ROUND(E214*N214,2)</f>
        <v>0.52</v>
      </c>
      <c r="P214" s="239">
        <v>0</v>
      </c>
      <c r="Q214" s="239">
        <f>ROUND(E214*P214,2)</f>
        <v>0</v>
      </c>
      <c r="R214" s="239" t="s">
        <v>399</v>
      </c>
      <c r="S214" s="239" t="s">
        <v>142</v>
      </c>
      <c r="T214" s="240" t="s">
        <v>160</v>
      </c>
      <c r="U214" s="224">
        <v>1.46</v>
      </c>
      <c r="V214" s="224">
        <f>ROUND(E214*U214,2)</f>
        <v>4.5</v>
      </c>
      <c r="W214" s="224"/>
      <c r="X214" s="224" t="s">
        <v>161</v>
      </c>
      <c r="Y214" s="215"/>
      <c r="Z214" s="215"/>
      <c r="AA214" s="215"/>
      <c r="AB214" s="215"/>
      <c r="AC214" s="215"/>
      <c r="AD214" s="215"/>
      <c r="AE214" s="215"/>
      <c r="AF214" s="215"/>
      <c r="AG214" s="215" t="s">
        <v>162</v>
      </c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</row>
    <row r="215" spans="1:60" outlineLevel="1" x14ac:dyDescent="0.2">
      <c r="A215" s="222"/>
      <c r="B215" s="223"/>
      <c r="C215" s="256" t="s">
        <v>419</v>
      </c>
      <c r="D215" s="249"/>
      <c r="E215" s="249"/>
      <c r="F215" s="249"/>
      <c r="G215" s="249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15"/>
      <c r="Z215" s="215"/>
      <c r="AA215" s="215"/>
      <c r="AB215" s="215"/>
      <c r="AC215" s="215"/>
      <c r="AD215" s="215"/>
      <c r="AE215" s="215"/>
      <c r="AF215" s="215"/>
      <c r="AG215" s="215" t="s">
        <v>164</v>
      </c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</row>
    <row r="216" spans="1:60" outlineLevel="1" x14ac:dyDescent="0.2">
      <c r="A216" s="222"/>
      <c r="B216" s="223"/>
      <c r="C216" s="257" t="s">
        <v>420</v>
      </c>
      <c r="D216" s="225"/>
      <c r="E216" s="226">
        <v>1.82</v>
      </c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15"/>
      <c r="Z216" s="215"/>
      <c r="AA216" s="215"/>
      <c r="AB216" s="215"/>
      <c r="AC216" s="215"/>
      <c r="AD216" s="215"/>
      <c r="AE216" s="215"/>
      <c r="AF216" s="215"/>
      <c r="AG216" s="215" t="s">
        <v>166</v>
      </c>
      <c r="AH216" s="215">
        <v>0</v>
      </c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</row>
    <row r="217" spans="1:60" outlineLevel="1" x14ac:dyDescent="0.2">
      <c r="A217" s="222"/>
      <c r="B217" s="223"/>
      <c r="C217" s="257" t="s">
        <v>421</v>
      </c>
      <c r="D217" s="225"/>
      <c r="E217" s="226">
        <v>1.26</v>
      </c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15"/>
      <c r="Z217" s="215"/>
      <c r="AA217" s="215"/>
      <c r="AB217" s="215"/>
      <c r="AC217" s="215"/>
      <c r="AD217" s="215"/>
      <c r="AE217" s="215"/>
      <c r="AF217" s="215"/>
      <c r="AG217" s="215" t="s">
        <v>166</v>
      </c>
      <c r="AH217" s="215">
        <v>0</v>
      </c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</row>
    <row r="218" spans="1:60" ht="33.75" outlineLevel="1" x14ac:dyDescent="0.2">
      <c r="A218" s="241">
        <v>74</v>
      </c>
      <c r="B218" s="242" t="s">
        <v>422</v>
      </c>
      <c r="C218" s="253" t="s">
        <v>423</v>
      </c>
      <c r="D218" s="243" t="s">
        <v>316</v>
      </c>
      <c r="E218" s="244">
        <v>2</v>
      </c>
      <c r="F218" s="245"/>
      <c r="G218" s="246">
        <f>ROUND(E218*F218,2)</f>
        <v>0</v>
      </c>
      <c r="H218" s="245"/>
      <c r="I218" s="246">
        <f>ROUND(E218*H218,2)</f>
        <v>0</v>
      </c>
      <c r="J218" s="245"/>
      <c r="K218" s="246">
        <f>ROUND(E218*J218,2)</f>
        <v>0</v>
      </c>
      <c r="L218" s="246">
        <v>21</v>
      </c>
      <c r="M218" s="246">
        <f>G218*(1+L218/100)</f>
        <v>0</v>
      </c>
      <c r="N218" s="246">
        <v>2.4E-2</v>
      </c>
      <c r="O218" s="246">
        <f>ROUND(E218*N218,2)</f>
        <v>0.05</v>
      </c>
      <c r="P218" s="246">
        <v>0</v>
      </c>
      <c r="Q218" s="246">
        <f>ROUND(E218*P218,2)</f>
        <v>0</v>
      </c>
      <c r="R218" s="246" t="s">
        <v>399</v>
      </c>
      <c r="S218" s="246" t="s">
        <v>142</v>
      </c>
      <c r="T218" s="247" t="s">
        <v>160</v>
      </c>
      <c r="U218" s="224">
        <v>0.18</v>
      </c>
      <c r="V218" s="224">
        <f>ROUND(E218*U218,2)</f>
        <v>0.36</v>
      </c>
      <c r="W218" s="224"/>
      <c r="X218" s="224" t="s">
        <v>161</v>
      </c>
      <c r="Y218" s="215"/>
      <c r="Z218" s="215"/>
      <c r="AA218" s="215"/>
      <c r="AB218" s="215"/>
      <c r="AC218" s="215"/>
      <c r="AD218" s="215"/>
      <c r="AE218" s="215"/>
      <c r="AF218" s="215"/>
      <c r="AG218" s="215" t="s">
        <v>162</v>
      </c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</row>
    <row r="219" spans="1:60" x14ac:dyDescent="0.2">
      <c r="A219" s="228" t="s">
        <v>136</v>
      </c>
      <c r="B219" s="229" t="s">
        <v>96</v>
      </c>
      <c r="C219" s="252" t="s">
        <v>97</v>
      </c>
      <c r="D219" s="230"/>
      <c r="E219" s="231"/>
      <c r="F219" s="232"/>
      <c r="G219" s="232">
        <f>SUMIF(AG220:AG221,"&lt;&gt;NOR",G220:G221)</f>
        <v>0</v>
      </c>
      <c r="H219" s="232"/>
      <c r="I219" s="232">
        <f>SUM(I220:I221)</f>
        <v>0</v>
      </c>
      <c r="J219" s="232"/>
      <c r="K219" s="232">
        <f>SUM(K220:K221)</f>
        <v>0</v>
      </c>
      <c r="L219" s="232"/>
      <c r="M219" s="232">
        <f>SUM(M220:M221)</f>
        <v>0</v>
      </c>
      <c r="N219" s="232"/>
      <c r="O219" s="232">
        <f>SUM(O220:O221)</f>
        <v>0</v>
      </c>
      <c r="P219" s="232"/>
      <c r="Q219" s="232">
        <f>SUM(Q220:Q221)</f>
        <v>0</v>
      </c>
      <c r="R219" s="232"/>
      <c r="S219" s="232"/>
      <c r="T219" s="233"/>
      <c r="U219" s="227"/>
      <c r="V219" s="227">
        <f>SUM(V220:V221)</f>
        <v>0.01</v>
      </c>
      <c r="W219" s="227"/>
      <c r="X219" s="227"/>
      <c r="AG219" t="s">
        <v>137</v>
      </c>
    </row>
    <row r="220" spans="1:60" ht="22.5" outlineLevel="1" x14ac:dyDescent="0.2">
      <c r="A220" s="234">
        <v>75</v>
      </c>
      <c r="B220" s="235" t="s">
        <v>424</v>
      </c>
      <c r="C220" s="254" t="s">
        <v>425</v>
      </c>
      <c r="D220" s="236" t="s">
        <v>233</v>
      </c>
      <c r="E220" s="237">
        <v>3.4000000000000002E-2</v>
      </c>
      <c r="F220" s="238"/>
      <c r="G220" s="239">
        <f>ROUND(E220*F220,2)</f>
        <v>0</v>
      </c>
      <c r="H220" s="238"/>
      <c r="I220" s="239">
        <f>ROUND(E220*H220,2)</f>
        <v>0</v>
      </c>
      <c r="J220" s="238"/>
      <c r="K220" s="239">
        <f>ROUND(E220*J220,2)</f>
        <v>0</v>
      </c>
      <c r="L220" s="239">
        <v>21</v>
      </c>
      <c r="M220" s="239">
        <f>G220*(1+L220/100)</f>
        <v>0</v>
      </c>
      <c r="N220" s="239">
        <v>0</v>
      </c>
      <c r="O220" s="239">
        <f>ROUND(E220*N220,2)</f>
        <v>0</v>
      </c>
      <c r="P220" s="239">
        <v>0</v>
      </c>
      <c r="Q220" s="239">
        <f>ROUND(E220*P220,2)</f>
        <v>0</v>
      </c>
      <c r="R220" s="239" t="s">
        <v>224</v>
      </c>
      <c r="S220" s="239" t="s">
        <v>142</v>
      </c>
      <c r="T220" s="240" t="s">
        <v>160</v>
      </c>
      <c r="U220" s="224">
        <v>0.21149999999999999</v>
      </c>
      <c r="V220" s="224">
        <f>ROUND(E220*U220,2)</f>
        <v>0.01</v>
      </c>
      <c r="W220" s="224"/>
      <c r="X220" s="224" t="s">
        <v>161</v>
      </c>
      <c r="Y220" s="215"/>
      <c r="Z220" s="215"/>
      <c r="AA220" s="215"/>
      <c r="AB220" s="215"/>
      <c r="AC220" s="215"/>
      <c r="AD220" s="215"/>
      <c r="AE220" s="215"/>
      <c r="AF220" s="215"/>
      <c r="AG220" s="215" t="s">
        <v>162</v>
      </c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</row>
    <row r="221" spans="1:60" outlineLevel="1" x14ac:dyDescent="0.2">
      <c r="A221" s="222"/>
      <c r="B221" s="223"/>
      <c r="C221" s="256" t="s">
        <v>426</v>
      </c>
      <c r="D221" s="249"/>
      <c r="E221" s="249"/>
      <c r="F221" s="249"/>
      <c r="G221" s="249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15"/>
      <c r="Z221" s="215"/>
      <c r="AA221" s="215"/>
      <c r="AB221" s="215"/>
      <c r="AC221" s="215"/>
      <c r="AD221" s="215"/>
      <c r="AE221" s="215"/>
      <c r="AF221" s="215"/>
      <c r="AG221" s="215" t="s">
        <v>164</v>
      </c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</row>
    <row r="222" spans="1:60" x14ac:dyDescent="0.2">
      <c r="A222" s="228" t="s">
        <v>136</v>
      </c>
      <c r="B222" s="229" t="s">
        <v>98</v>
      </c>
      <c r="C222" s="252" t="s">
        <v>99</v>
      </c>
      <c r="D222" s="230"/>
      <c r="E222" s="231"/>
      <c r="F222" s="232"/>
      <c r="G222" s="232">
        <f>SUMIF(AG223:AG232,"&lt;&gt;NOR",G223:G232)</f>
        <v>0</v>
      </c>
      <c r="H222" s="232"/>
      <c r="I222" s="232">
        <f>SUM(I223:I232)</f>
        <v>0</v>
      </c>
      <c r="J222" s="232"/>
      <c r="K222" s="232">
        <f>SUM(K223:K232)</f>
        <v>0</v>
      </c>
      <c r="L222" s="232"/>
      <c r="M222" s="232">
        <f>SUM(M223:M232)</f>
        <v>0</v>
      </c>
      <c r="N222" s="232"/>
      <c r="O222" s="232">
        <f>SUM(O223:O232)</f>
        <v>0</v>
      </c>
      <c r="P222" s="232"/>
      <c r="Q222" s="232">
        <f>SUM(Q223:Q232)</f>
        <v>0</v>
      </c>
      <c r="R222" s="232"/>
      <c r="S222" s="232"/>
      <c r="T222" s="233"/>
      <c r="U222" s="227"/>
      <c r="V222" s="227">
        <f>SUM(V223:V232)</f>
        <v>129.86000000000001</v>
      </c>
      <c r="W222" s="227"/>
      <c r="X222" s="227"/>
      <c r="AG222" t="s">
        <v>137</v>
      </c>
    </row>
    <row r="223" spans="1:60" outlineLevel="1" x14ac:dyDescent="0.2">
      <c r="A223" s="234">
        <v>76</v>
      </c>
      <c r="B223" s="235" t="s">
        <v>427</v>
      </c>
      <c r="C223" s="254" t="s">
        <v>428</v>
      </c>
      <c r="D223" s="236" t="s">
        <v>233</v>
      </c>
      <c r="E223" s="237">
        <v>69.774199999999993</v>
      </c>
      <c r="F223" s="238"/>
      <c r="G223" s="239">
        <f>ROUND(E223*F223,2)</f>
        <v>0</v>
      </c>
      <c r="H223" s="238"/>
      <c r="I223" s="239">
        <f>ROUND(E223*H223,2)</f>
        <v>0</v>
      </c>
      <c r="J223" s="238"/>
      <c r="K223" s="239">
        <f>ROUND(E223*J223,2)</f>
        <v>0</v>
      </c>
      <c r="L223" s="239">
        <v>21</v>
      </c>
      <c r="M223" s="239">
        <f>G223*(1+L223/100)</f>
        <v>0</v>
      </c>
      <c r="N223" s="239">
        <v>0</v>
      </c>
      <c r="O223" s="239">
        <f>ROUND(E223*N223,2)</f>
        <v>0</v>
      </c>
      <c r="P223" s="239">
        <v>0</v>
      </c>
      <c r="Q223" s="239">
        <f>ROUND(E223*P223,2)</f>
        <v>0</v>
      </c>
      <c r="R223" s="239" t="s">
        <v>271</v>
      </c>
      <c r="S223" s="239" t="s">
        <v>142</v>
      </c>
      <c r="T223" s="240" t="s">
        <v>160</v>
      </c>
      <c r="U223" s="224">
        <v>9.9000000000000005E-2</v>
      </c>
      <c r="V223" s="224">
        <f>ROUND(E223*U223,2)</f>
        <v>6.91</v>
      </c>
      <c r="W223" s="224"/>
      <c r="X223" s="224" t="s">
        <v>161</v>
      </c>
      <c r="Y223" s="215"/>
      <c r="Z223" s="215"/>
      <c r="AA223" s="215"/>
      <c r="AB223" s="215"/>
      <c r="AC223" s="215"/>
      <c r="AD223" s="215"/>
      <c r="AE223" s="215"/>
      <c r="AF223" s="215"/>
      <c r="AG223" s="215" t="s">
        <v>162</v>
      </c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</row>
    <row r="224" spans="1:60" outlineLevel="1" x14ac:dyDescent="0.2">
      <c r="A224" s="222"/>
      <c r="B224" s="223"/>
      <c r="C224" s="256" t="s">
        <v>429</v>
      </c>
      <c r="D224" s="249"/>
      <c r="E224" s="249"/>
      <c r="F224" s="249"/>
      <c r="G224" s="249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15"/>
      <c r="Z224" s="215"/>
      <c r="AA224" s="215"/>
      <c r="AB224" s="215"/>
      <c r="AC224" s="215"/>
      <c r="AD224" s="215"/>
      <c r="AE224" s="215"/>
      <c r="AF224" s="215"/>
      <c r="AG224" s="215" t="s">
        <v>164</v>
      </c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5"/>
      <c r="BD224" s="215"/>
      <c r="BE224" s="215"/>
      <c r="BF224" s="215"/>
      <c r="BG224" s="215"/>
      <c r="BH224" s="215"/>
    </row>
    <row r="225" spans="1:60" outlineLevel="1" x14ac:dyDescent="0.2">
      <c r="A225" s="241">
        <v>77</v>
      </c>
      <c r="B225" s="242" t="s">
        <v>430</v>
      </c>
      <c r="C225" s="253" t="s">
        <v>431</v>
      </c>
      <c r="D225" s="243" t="s">
        <v>233</v>
      </c>
      <c r="E225" s="244">
        <v>69.774199999999993</v>
      </c>
      <c r="F225" s="245"/>
      <c r="G225" s="246">
        <f>ROUND(E225*F225,2)</f>
        <v>0</v>
      </c>
      <c r="H225" s="245"/>
      <c r="I225" s="246">
        <f>ROUND(E225*H225,2)</f>
        <v>0</v>
      </c>
      <c r="J225" s="245"/>
      <c r="K225" s="246">
        <f>ROUND(E225*J225,2)</f>
        <v>0</v>
      </c>
      <c r="L225" s="246">
        <v>21</v>
      </c>
      <c r="M225" s="246">
        <f>G225*(1+L225/100)</f>
        <v>0</v>
      </c>
      <c r="N225" s="246">
        <v>0</v>
      </c>
      <c r="O225" s="246">
        <f>ROUND(E225*N225,2)</f>
        <v>0</v>
      </c>
      <c r="P225" s="246">
        <v>0</v>
      </c>
      <c r="Q225" s="246">
        <f>ROUND(E225*P225,2)</f>
        <v>0</v>
      </c>
      <c r="R225" s="246" t="s">
        <v>399</v>
      </c>
      <c r="S225" s="246" t="s">
        <v>142</v>
      </c>
      <c r="T225" s="247" t="s">
        <v>160</v>
      </c>
      <c r="U225" s="224">
        <v>0.94199999999999995</v>
      </c>
      <c r="V225" s="224">
        <f>ROUND(E225*U225,2)</f>
        <v>65.73</v>
      </c>
      <c r="W225" s="224"/>
      <c r="X225" s="224" t="s">
        <v>161</v>
      </c>
      <c r="Y225" s="215"/>
      <c r="Z225" s="215"/>
      <c r="AA225" s="215"/>
      <c r="AB225" s="215"/>
      <c r="AC225" s="215"/>
      <c r="AD225" s="215"/>
      <c r="AE225" s="215"/>
      <c r="AF225" s="215"/>
      <c r="AG225" s="215" t="s">
        <v>162</v>
      </c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</row>
    <row r="226" spans="1:60" ht="22.5" outlineLevel="1" x14ac:dyDescent="0.2">
      <c r="A226" s="234">
        <v>78</v>
      </c>
      <c r="B226" s="235" t="s">
        <v>432</v>
      </c>
      <c r="C226" s="254" t="s">
        <v>433</v>
      </c>
      <c r="D226" s="236" t="s">
        <v>233</v>
      </c>
      <c r="E226" s="237">
        <v>209.32259999999999</v>
      </c>
      <c r="F226" s="238"/>
      <c r="G226" s="239">
        <f>ROUND(E226*F226,2)</f>
        <v>0</v>
      </c>
      <c r="H226" s="238"/>
      <c r="I226" s="239">
        <f>ROUND(E226*H226,2)</f>
        <v>0</v>
      </c>
      <c r="J226" s="238"/>
      <c r="K226" s="239">
        <f>ROUND(E226*J226,2)</f>
        <v>0</v>
      </c>
      <c r="L226" s="239">
        <v>21</v>
      </c>
      <c r="M226" s="239">
        <f>G226*(1+L226/100)</f>
        <v>0</v>
      </c>
      <c r="N226" s="239">
        <v>0</v>
      </c>
      <c r="O226" s="239">
        <f>ROUND(E226*N226,2)</f>
        <v>0</v>
      </c>
      <c r="P226" s="239">
        <v>0</v>
      </c>
      <c r="Q226" s="239">
        <f>ROUND(E226*P226,2)</f>
        <v>0</v>
      </c>
      <c r="R226" s="239" t="s">
        <v>399</v>
      </c>
      <c r="S226" s="239" t="s">
        <v>142</v>
      </c>
      <c r="T226" s="240" t="s">
        <v>160</v>
      </c>
      <c r="U226" s="224">
        <v>0.11</v>
      </c>
      <c r="V226" s="224">
        <f>ROUND(E226*U226,2)</f>
        <v>23.03</v>
      </c>
      <c r="W226" s="224"/>
      <c r="X226" s="224" t="s">
        <v>161</v>
      </c>
      <c r="Y226" s="215"/>
      <c r="Z226" s="215"/>
      <c r="AA226" s="215"/>
      <c r="AB226" s="215"/>
      <c r="AC226" s="215"/>
      <c r="AD226" s="215"/>
      <c r="AE226" s="215"/>
      <c r="AF226" s="215"/>
      <c r="AG226" s="215" t="s">
        <v>162</v>
      </c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</row>
    <row r="227" spans="1:60" outlineLevel="1" x14ac:dyDescent="0.2">
      <c r="A227" s="222"/>
      <c r="B227" s="223"/>
      <c r="C227" s="257" t="s">
        <v>434</v>
      </c>
      <c r="D227" s="225"/>
      <c r="E227" s="226">
        <v>209.32259999999999</v>
      </c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15"/>
      <c r="Z227" s="215"/>
      <c r="AA227" s="215"/>
      <c r="AB227" s="215"/>
      <c r="AC227" s="215"/>
      <c r="AD227" s="215"/>
      <c r="AE227" s="215"/>
      <c r="AF227" s="215"/>
      <c r="AG227" s="215" t="s">
        <v>166</v>
      </c>
      <c r="AH227" s="215">
        <v>0</v>
      </c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</row>
    <row r="228" spans="1:60" outlineLevel="1" x14ac:dyDescent="0.2">
      <c r="A228" s="241">
        <v>79</v>
      </c>
      <c r="B228" s="242" t="s">
        <v>435</v>
      </c>
      <c r="C228" s="253" t="s">
        <v>436</v>
      </c>
      <c r="D228" s="243" t="s">
        <v>233</v>
      </c>
      <c r="E228" s="244">
        <v>69.774199999999993</v>
      </c>
      <c r="F228" s="245"/>
      <c r="G228" s="246">
        <f>ROUND(E228*F228,2)</f>
        <v>0</v>
      </c>
      <c r="H228" s="245"/>
      <c r="I228" s="246">
        <f>ROUND(E228*H228,2)</f>
        <v>0</v>
      </c>
      <c r="J228" s="245"/>
      <c r="K228" s="246">
        <f>ROUND(E228*J228,2)</f>
        <v>0</v>
      </c>
      <c r="L228" s="246">
        <v>21</v>
      </c>
      <c r="M228" s="246">
        <f>G228*(1+L228/100)</f>
        <v>0</v>
      </c>
      <c r="N228" s="246">
        <v>0</v>
      </c>
      <c r="O228" s="246">
        <f>ROUND(E228*N228,2)</f>
        <v>0</v>
      </c>
      <c r="P228" s="246">
        <v>0</v>
      </c>
      <c r="Q228" s="246">
        <f>ROUND(E228*P228,2)</f>
        <v>0</v>
      </c>
      <c r="R228" s="246" t="s">
        <v>399</v>
      </c>
      <c r="S228" s="246" t="s">
        <v>142</v>
      </c>
      <c r="T228" s="247" t="s">
        <v>160</v>
      </c>
      <c r="U228" s="224">
        <v>0.49</v>
      </c>
      <c r="V228" s="224">
        <f>ROUND(E228*U228,2)</f>
        <v>34.19</v>
      </c>
      <c r="W228" s="224"/>
      <c r="X228" s="224" t="s">
        <v>161</v>
      </c>
      <c r="Y228" s="215"/>
      <c r="Z228" s="215"/>
      <c r="AA228" s="215"/>
      <c r="AB228" s="215"/>
      <c r="AC228" s="215"/>
      <c r="AD228" s="215"/>
      <c r="AE228" s="215"/>
      <c r="AF228" s="215"/>
      <c r="AG228" s="215" t="s">
        <v>162</v>
      </c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</row>
    <row r="229" spans="1:60" outlineLevel="1" x14ac:dyDescent="0.2">
      <c r="A229" s="234">
        <v>80</v>
      </c>
      <c r="B229" s="235" t="s">
        <v>437</v>
      </c>
      <c r="C229" s="254" t="s">
        <v>438</v>
      </c>
      <c r="D229" s="236" t="s">
        <v>233</v>
      </c>
      <c r="E229" s="237">
        <v>1395.4839999999999</v>
      </c>
      <c r="F229" s="238"/>
      <c r="G229" s="239">
        <f>ROUND(E229*F229,2)</f>
        <v>0</v>
      </c>
      <c r="H229" s="238"/>
      <c r="I229" s="239">
        <f>ROUND(E229*H229,2)</f>
        <v>0</v>
      </c>
      <c r="J229" s="238"/>
      <c r="K229" s="239">
        <f>ROUND(E229*J229,2)</f>
        <v>0</v>
      </c>
      <c r="L229" s="239">
        <v>21</v>
      </c>
      <c r="M229" s="239">
        <f>G229*(1+L229/100)</f>
        <v>0</v>
      </c>
      <c r="N229" s="239">
        <v>0</v>
      </c>
      <c r="O229" s="239">
        <f>ROUND(E229*N229,2)</f>
        <v>0</v>
      </c>
      <c r="P229" s="239">
        <v>0</v>
      </c>
      <c r="Q229" s="239">
        <f>ROUND(E229*P229,2)</f>
        <v>0</v>
      </c>
      <c r="R229" s="239" t="s">
        <v>399</v>
      </c>
      <c r="S229" s="239" t="s">
        <v>142</v>
      </c>
      <c r="T229" s="240" t="s">
        <v>160</v>
      </c>
      <c r="U229" s="224">
        <v>0</v>
      </c>
      <c r="V229" s="224">
        <f>ROUND(E229*U229,2)</f>
        <v>0</v>
      </c>
      <c r="W229" s="224"/>
      <c r="X229" s="224" t="s">
        <v>161</v>
      </c>
      <c r="Y229" s="215"/>
      <c r="Z229" s="215"/>
      <c r="AA229" s="215"/>
      <c r="AB229" s="215"/>
      <c r="AC229" s="215"/>
      <c r="AD229" s="215"/>
      <c r="AE229" s="215"/>
      <c r="AF229" s="215"/>
      <c r="AG229" s="215" t="s">
        <v>162</v>
      </c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</row>
    <row r="230" spans="1:60" outlineLevel="1" x14ac:dyDescent="0.2">
      <c r="A230" s="222"/>
      <c r="B230" s="223"/>
      <c r="C230" s="257" t="s">
        <v>439</v>
      </c>
      <c r="D230" s="225"/>
      <c r="E230" s="226">
        <v>1395.4839999999999</v>
      </c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15"/>
      <c r="Z230" s="215"/>
      <c r="AA230" s="215"/>
      <c r="AB230" s="215"/>
      <c r="AC230" s="215"/>
      <c r="AD230" s="215"/>
      <c r="AE230" s="215"/>
      <c r="AF230" s="215"/>
      <c r="AG230" s="215" t="s">
        <v>166</v>
      </c>
      <c r="AH230" s="215">
        <v>0</v>
      </c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5"/>
      <c r="BH230" s="215"/>
    </row>
    <row r="231" spans="1:60" outlineLevel="1" x14ac:dyDescent="0.2">
      <c r="A231" s="234">
        <v>81</v>
      </c>
      <c r="B231" s="235" t="s">
        <v>440</v>
      </c>
      <c r="C231" s="254" t="s">
        <v>441</v>
      </c>
      <c r="D231" s="236" t="s">
        <v>233</v>
      </c>
      <c r="E231" s="237">
        <v>69.774199999999993</v>
      </c>
      <c r="F231" s="238"/>
      <c r="G231" s="239">
        <f>ROUND(E231*F231,2)</f>
        <v>0</v>
      </c>
      <c r="H231" s="238"/>
      <c r="I231" s="239">
        <f>ROUND(E231*H231,2)</f>
        <v>0</v>
      </c>
      <c r="J231" s="238"/>
      <c r="K231" s="239">
        <f>ROUND(E231*J231,2)</f>
        <v>0</v>
      </c>
      <c r="L231" s="239">
        <v>21</v>
      </c>
      <c r="M231" s="239">
        <f>G231*(1+L231/100)</f>
        <v>0</v>
      </c>
      <c r="N231" s="239">
        <v>0</v>
      </c>
      <c r="O231" s="239">
        <f>ROUND(E231*N231,2)</f>
        <v>0</v>
      </c>
      <c r="P231" s="239">
        <v>0</v>
      </c>
      <c r="Q231" s="239">
        <f>ROUND(E231*P231,2)</f>
        <v>0</v>
      </c>
      <c r="R231" s="239" t="s">
        <v>399</v>
      </c>
      <c r="S231" s="239" t="s">
        <v>142</v>
      </c>
      <c r="T231" s="240" t="s">
        <v>160</v>
      </c>
      <c r="U231" s="224">
        <v>0</v>
      </c>
      <c r="V231" s="224">
        <f>ROUND(E231*U231,2)</f>
        <v>0</v>
      </c>
      <c r="W231" s="224"/>
      <c r="X231" s="224" t="s">
        <v>161</v>
      </c>
      <c r="Y231" s="215"/>
      <c r="Z231" s="215"/>
      <c r="AA231" s="215"/>
      <c r="AB231" s="215"/>
      <c r="AC231" s="215"/>
      <c r="AD231" s="215"/>
      <c r="AE231" s="215"/>
      <c r="AF231" s="215"/>
      <c r="AG231" s="215" t="s">
        <v>162</v>
      </c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215"/>
      <c r="BA231" s="215"/>
      <c r="BB231" s="215"/>
      <c r="BC231" s="215"/>
      <c r="BD231" s="215"/>
      <c r="BE231" s="215"/>
      <c r="BF231" s="215"/>
      <c r="BG231" s="215"/>
      <c r="BH231" s="215"/>
    </row>
    <row r="232" spans="1:60" outlineLevel="1" x14ac:dyDescent="0.2">
      <c r="A232" s="222"/>
      <c r="B232" s="223"/>
      <c r="C232" s="255" t="s">
        <v>442</v>
      </c>
      <c r="D232" s="248"/>
      <c r="E232" s="248"/>
      <c r="F232" s="248"/>
      <c r="G232" s="248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15"/>
      <c r="Z232" s="215"/>
      <c r="AA232" s="215"/>
      <c r="AB232" s="215"/>
      <c r="AC232" s="215"/>
      <c r="AD232" s="215"/>
      <c r="AE232" s="215"/>
      <c r="AF232" s="215"/>
      <c r="AG232" s="215" t="s">
        <v>152</v>
      </c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</row>
    <row r="233" spans="1:60" x14ac:dyDescent="0.2">
      <c r="A233" s="228" t="s">
        <v>136</v>
      </c>
      <c r="B233" s="229" t="s">
        <v>106</v>
      </c>
      <c r="C233" s="252" t="s">
        <v>107</v>
      </c>
      <c r="D233" s="230"/>
      <c r="E233" s="231"/>
      <c r="F233" s="232"/>
      <c r="G233" s="232">
        <f>SUMIF(AG234:AG277,"&lt;&gt;NOR",G234:G277)</f>
        <v>0</v>
      </c>
      <c r="H233" s="232"/>
      <c r="I233" s="232">
        <f>SUM(I234:I277)</f>
        <v>0</v>
      </c>
      <c r="J233" s="232"/>
      <c r="K233" s="232">
        <f>SUM(K234:K277)</f>
        <v>0</v>
      </c>
      <c r="L233" s="232"/>
      <c r="M233" s="232">
        <f>SUM(M234:M277)</f>
        <v>0</v>
      </c>
      <c r="N233" s="232"/>
      <c r="O233" s="232">
        <f>SUM(O234:O277)</f>
        <v>0</v>
      </c>
      <c r="P233" s="232"/>
      <c r="Q233" s="232">
        <f>SUM(Q234:Q277)</f>
        <v>0</v>
      </c>
      <c r="R233" s="232"/>
      <c r="S233" s="232"/>
      <c r="T233" s="233"/>
      <c r="U233" s="227"/>
      <c r="V233" s="227">
        <f>SUM(V234:V277)</f>
        <v>0</v>
      </c>
      <c r="W233" s="227"/>
      <c r="X233" s="227"/>
      <c r="AG233" t="s">
        <v>137</v>
      </c>
    </row>
    <row r="234" spans="1:60" outlineLevel="1" x14ac:dyDescent="0.2">
      <c r="A234" s="241">
        <v>82</v>
      </c>
      <c r="B234" s="242" t="s">
        <v>443</v>
      </c>
      <c r="C234" s="253" t="s">
        <v>444</v>
      </c>
      <c r="D234" s="243" t="s">
        <v>445</v>
      </c>
      <c r="E234" s="244">
        <v>1</v>
      </c>
      <c r="F234" s="245"/>
      <c r="G234" s="246">
        <f>ROUND(E234*F234,2)</f>
        <v>0</v>
      </c>
      <c r="H234" s="245"/>
      <c r="I234" s="246">
        <f>ROUND(E234*H234,2)</f>
        <v>0</v>
      </c>
      <c r="J234" s="245"/>
      <c r="K234" s="246">
        <f>ROUND(E234*J234,2)</f>
        <v>0</v>
      </c>
      <c r="L234" s="246">
        <v>21</v>
      </c>
      <c r="M234" s="246">
        <f>G234*(1+L234/100)</f>
        <v>0</v>
      </c>
      <c r="N234" s="246">
        <v>0</v>
      </c>
      <c r="O234" s="246">
        <f>ROUND(E234*N234,2)</f>
        <v>0</v>
      </c>
      <c r="P234" s="246">
        <v>0</v>
      </c>
      <c r="Q234" s="246">
        <f>ROUND(E234*P234,2)</f>
        <v>0</v>
      </c>
      <c r="R234" s="246"/>
      <c r="S234" s="246" t="s">
        <v>148</v>
      </c>
      <c r="T234" s="247" t="s">
        <v>143</v>
      </c>
      <c r="U234" s="224">
        <v>0</v>
      </c>
      <c r="V234" s="224">
        <f>ROUND(E234*U234,2)</f>
        <v>0</v>
      </c>
      <c r="W234" s="224"/>
      <c r="X234" s="224" t="s">
        <v>149</v>
      </c>
      <c r="Y234" s="215"/>
      <c r="Z234" s="215"/>
      <c r="AA234" s="215"/>
      <c r="AB234" s="215"/>
      <c r="AC234" s="215"/>
      <c r="AD234" s="215"/>
      <c r="AE234" s="215"/>
      <c r="AF234" s="215"/>
      <c r="AG234" s="215" t="s">
        <v>150</v>
      </c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5"/>
    </row>
    <row r="235" spans="1:60" outlineLevel="1" x14ac:dyDescent="0.2">
      <c r="A235" s="241">
        <v>83</v>
      </c>
      <c r="B235" s="242" t="s">
        <v>446</v>
      </c>
      <c r="C235" s="253" t="s">
        <v>447</v>
      </c>
      <c r="D235" s="243" t="s">
        <v>445</v>
      </c>
      <c r="E235" s="244">
        <v>5</v>
      </c>
      <c r="F235" s="245"/>
      <c r="G235" s="246">
        <f>ROUND(E235*F235,2)</f>
        <v>0</v>
      </c>
      <c r="H235" s="245"/>
      <c r="I235" s="246">
        <f>ROUND(E235*H235,2)</f>
        <v>0</v>
      </c>
      <c r="J235" s="245"/>
      <c r="K235" s="246">
        <f>ROUND(E235*J235,2)</f>
        <v>0</v>
      </c>
      <c r="L235" s="246">
        <v>21</v>
      </c>
      <c r="M235" s="246">
        <f>G235*(1+L235/100)</f>
        <v>0</v>
      </c>
      <c r="N235" s="246">
        <v>0</v>
      </c>
      <c r="O235" s="246">
        <f>ROUND(E235*N235,2)</f>
        <v>0</v>
      </c>
      <c r="P235" s="246">
        <v>0</v>
      </c>
      <c r="Q235" s="246">
        <f>ROUND(E235*P235,2)</f>
        <v>0</v>
      </c>
      <c r="R235" s="246"/>
      <c r="S235" s="246" t="s">
        <v>148</v>
      </c>
      <c r="T235" s="247" t="s">
        <v>143</v>
      </c>
      <c r="U235" s="224">
        <v>0</v>
      </c>
      <c r="V235" s="224">
        <f>ROUND(E235*U235,2)</f>
        <v>0</v>
      </c>
      <c r="W235" s="224"/>
      <c r="X235" s="224" t="s">
        <v>149</v>
      </c>
      <c r="Y235" s="215"/>
      <c r="Z235" s="215"/>
      <c r="AA235" s="215"/>
      <c r="AB235" s="215"/>
      <c r="AC235" s="215"/>
      <c r="AD235" s="215"/>
      <c r="AE235" s="215"/>
      <c r="AF235" s="215"/>
      <c r="AG235" s="215" t="s">
        <v>150</v>
      </c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5"/>
      <c r="AZ235" s="215"/>
      <c r="BA235" s="215"/>
      <c r="BB235" s="215"/>
      <c r="BC235" s="215"/>
      <c r="BD235" s="215"/>
      <c r="BE235" s="215"/>
      <c r="BF235" s="215"/>
      <c r="BG235" s="215"/>
      <c r="BH235" s="215"/>
    </row>
    <row r="236" spans="1:60" outlineLevel="1" x14ac:dyDescent="0.2">
      <c r="A236" s="241">
        <v>84</v>
      </c>
      <c r="B236" s="242" t="s">
        <v>448</v>
      </c>
      <c r="C236" s="253" t="s">
        <v>449</v>
      </c>
      <c r="D236" s="243" t="s">
        <v>445</v>
      </c>
      <c r="E236" s="244">
        <v>7</v>
      </c>
      <c r="F236" s="245"/>
      <c r="G236" s="246">
        <f>ROUND(E236*F236,2)</f>
        <v>0</v>
      </c>
      <c r="H236" s="245"/>
      <c r="I236" s="246">
        <f>ROUND(E236*H236,2)</f>
        <v>0</v>
      </c>
      <c r="J236" s="245"/>
      <c r="K236" s="246">
        <f>ROUND(E236*J236,2)</f>
        <v>0</v>
      </c>
      <c r="L236" s="246">
        <v>21</v>
      </c>
      <c r="M236" s="246">
        <f>G236*(1+L236/100)</f>
        <v>0</v>
      </c>
      <c r="N236" s="246">
        <v>0</v>
      </c>
      <c r="O236" s="246">
        <f>ROUND(E236*N236,2)</f>
        <v>0</v>
      </c>
      <c r="P236" s="246">
        <v>0</v>
      </c>
      <c r="Q236" s="246">
        <f>ROUND(E236*P236,2)</f>
        <v>0</v>
      </c>
      <c r="R236" s="246"/>
      <c r="S236" s="246" t="s">
        <v>148</v>
      </c>
      <c r="T236" s="247" t="s">
        <v>143</v>
      </c>
      <c r="U236" s="224">
        <v>0</v>
      </c>
      <c r="V236" s="224">
        <f>ROUND(E236*U236,2)</f>
        <v>0</v>
      </c>
      <c r="W236" s="224"/>
      <c r="X236" s="224" t="s">
        <v>149</v>
      </c>
      <c r="Y236" s="215"/>
      <c r="Z236" s="215"/>
      <c r="AA236" s="215"/>
      <c r="AB236" s="215"/>
      <c r="AC236" s="215"/>
      <c r="AD236" s="215"/>
      <c r="AE236" s="215"/>
      <c r="AF236" s="215"/>
      <c r="AG236" s="215" t="s">
        <v>150</v>
      </c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</row>
    <row r="237" spans="1:60" outlineLevel="1" x14ac:dyDescent="0.2">
      <c r="A237" s="241">
        <v>85</v>
      </c>
      <c r="B237" s="242" t="s">
        <v>450</v>
      </c>
      <c r="C237" s="253" t="s">
        <v>451</v>
      </c>
      <c r="D237" s="243" t="s">
        <v>445</v>
      </c>
      <c r="E237" s="244">
        <v>6</v>
      </c>
      <c r="F237" s="245"/>
      <c r="G237" s="246">
        <f>ROUND(E237*F237,2)</f>
        <v>0</v>
      </c>
      <c r="H237" s="245"/>
      <c r="I237" s="246">
        <f>ROUND(E237*H237,2)</f>
        <v>0</v>
      </c>
      <c r="J237" s="245"/>
      <c r="K237" s="246">
        <f>ROUND(E237*J237,2)</f>
        <v>0</v>
      </c>
      <c r="L237" s="246">
        <v>21</v>
      </c>
      <c r="M237" s="246">
        <f>G237*(1+L237/100)</f>
        <v>0</v>
      </c>
      <c r="N237" s="246">
        <v>0</v>
      </c>
      <c r="O237" s="246">
        <f>ROUND(E237*N237,2)</f>
        <v>0</v>
      </c>
      <c r="P237" s="246">
        <v>0</v>
      </c>
      <c r="Q237" s="246">
        <f>ROUND(E237*P237,2)</f>
        <v>0</v>
      </c>
      <c r="R237" s="246"/>
      <c r="S237" s="246" t="s">
        <v>148</v>
      </c>
      <c r="T237" s="247" t="s">
        <v>143</v>
      </c>
      <c r="U237" s="224">
        <v>0</v>
      </c>
      <c r="V237" s="224">
        <f>ROUND(E237*U237,2)</f>
        <v>0</v>
      </c>
      <c r="W237" s="224"/>
      <c r="X237" s="224" t="s">
        <v>149</v>
      </c>
      <c r="Y237" s="215"/>
      <c r="Z237" s="215"/>
      <c r="AA237" s="215"/>
      <c r="AB237" s="215"/>
      <c r="AC237" s="215"/>
      <c r="AD237" s="215"/>
      <c r="AE237" s="215"/>
      <c r="AF237" s="215"/>
      <c r="AG237" s="215" t="s">
        <v>150</v>
      </c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</row>
    <row r="238" spans="1:60" outlineLevel="1" x14ac:dyDescent="0.2">
      <c r="A238" s="241">
        <v>86</v>
      </c>
      <c r="B238" s="242" t="s">
        <v>452</v>
      </c>
      <c r="C238" s="253" t="s">
        <v>453</v>
      </c>
      <c r="D238" s="243" t="s">
        <v>445</v>
      </c>
      <c r="E238" s="244">
        <v>4</v>
      </c>
      <c r="F238" s="245"/>
      <c r="G238" s="246">
        <f>ROUND(E238*F238,2)</f>
        <v>0</v>
      </c>
      <c r="H238" s="245"/>
      <c r="I238" s="246">
        <f>ROUND(E238*H238,2)</f>
        <v>0</v>
      </c>
      <c r="J238" s="245"/>
      <c r="K238" s="246">
        <f>ROUND(E238*J238,2)</f>
        <v>0</v>
      </c>
      <c r="L238" s="246">
        <v>21</v>
      </c>
      <c r="M238" s="246">
        <f>G238*(1+L238/100)</f>
        <v>0</v>
      </c>
      <c r="N238" s="246">
        <v>0</v>
      </c>
      <c r="O238" s="246">
        <f>ROUND(E238*N238,2)</f>
        <v>0</v>
      </c>
      <c r="P238" s="246">
        <v>0</v>
      </c>
      <c r="Q238" s="246">
        <f>ROUND(E238*P238,2)</f>
        <v>0</v>
      </c>
      <c r="R238" s="246"/>
      <c r="S238" s="246" t="s">
        <v>148</v>
      </c>
      <c r="T238" s="247" t="s">
        <v>143</v>
      </c>
      <c r="U238" s="224">
        <v>0</v>
      </c>
      <c r="V238" s="224">
        <f>ROUND(E238*U238,2)</f>
        <v>0</v>
      </c>
      <c r="W238" s="224"/>
      <c r="X238" s="224" t="s">
        <v>149</v>
      </c>
      <c r="Y238" s="215"/>
      <c r="Z238" s="215"/>
      <c r="AA238" s="215"/>
      <c r="AB238" s="215"/>
      <c r="AC238" s="215"/>
      <c r="AD238" s="215"/>
      <c r="AE238" s="215"/>
      <c r="AF238" s="215"/>
      <c r="AG238" s="215" t="s">
        <v>150</v>
      </c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</row>
    <row r="239" spans="1:60" outlineLevel="1" x14ac:dyDescent="0.2">
      <c r="A239" s="241">
        <v>87</v>
      </c>
      <c r="B239" s="242" t="s">
        <v>454</v>
      </c>
      <c r="C239" s="253" t="s">
        <v>455</v>
      </c>
      <c r="D239" s="243" t="s">
        <v>445</v>
      </c>
      <c r="E239" s="244">
        <v>1</v>
      </c>
      <c r="F239" s="245"/>
      <c r="G239" s="246">
        <f>ROUND(E239*F239,2)</f>
        <v>0</v>
      </c>
      <c r="H239" s="245"/>
      <c r="I239" s="246">
        <f>ROUND(E239*H239,2)</f>
        <v>0</v>
      </c>
      <c r="J239" s="245"/>
      <c r="K239" s="246">
        <f>ROUND(E239*J239,2)</f>
        <v>0</v>
      </c>
      <c r="L239" s="246">
        <v>21</v>
      </c>
      <c r="M239" s="246">
        <f>G239*(1+L239/100)</f>
        <v>0</v>
      </c>
      <c r="N239" s="246">
        <v>0</v>
      </c>
      <c r="O239" s="246">
        <f>ROUND(E239*N239,2)</f>
        <v>0</v>
      </c>
      <c r="P239" s="246">
        <v>0</v>
      </c>
      <c r="Q239" s="246">
        <f>ROUND(E239*P239,2)</f>
        <v>0</v>
      </c>
      <c r="R239" s="246"/>
      <c r="S239" s="246" t="s">
        <v>148</v>
      </c>
      <c r="T239" s="247" t="s">
        <v>143</v>
      </c>
      <c r="U239" s="224">
        <v>0</v>
      </c>
      <c r="V239" s="224">
        <f>ROUND(E239*U239,2)</f>
        <v>0</v>
      </c>
      <c r="W239" s="224"/>
      <c r="X239" s="224" t="s">
        <v>149</v>
      </c>
      <c r="Y239" s="215"/>
      <c r="Z239" s="215"/>
      <c r="AA239" s="215"/>
      <c r="AB239" s="215"/>
      <c r="AC239" s="215"/>
      <c r="AD239" s="215"/>
      <c r="AE239" s="215"/>
      <c r="AF239" s="215"/>
      <c r="AG239" s="215" t="s">
        <v>150</v>
      </c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  <c r="BA239" s="215"/>
      <c r="BB239" s="215"/>
      <c r="BC239" s="215"/>
      <c r="BD239" s="215"/>
      <c r="BE239" s="215"/>
      <c r="BF239" s="215"/>
      <c r="BG239" s="215"/>
      <c r="BH239" s="215"/>
    </row>
    <row r="240" spans="1:60" outlineLevel="1" x14ac:dyDescent="0.2">
      <c r="A240" s="241">
        <v>88</v>
      </c>
      <c r="B240" s="242" t="s">
        <v>456</v>
      </c>
      <c r="C240" s="253" t="s">
        <v>457</v>
      </c>
      <c r="D240" s="243" t="s">
        <v>140</v>
      </c>
      <c r="E240" s="244">
        <v>1</v>
      </c>
      <c r="F240" s="245"/>
      <c r="G240" s="246">
        <f>ROUND(E240*F240,2)</f>
        <v>0</v>
      </c>
      <c r="H240" s="245"/>
      <c r="I240" s="246">
        <f>ROUND(E240*H240,2)</f>
        <v>0</v>
      </c>
      <c r="J240" s="245"/>
      <c r="K240" s="246">
        <f>ROUND(E240*J240,2)</f>
        <v>0</v>
      </c>
      <c r="L240" s="246">
        <v>21</v>
      </c>
      <c r="M240" s="246">
        <f>G240*(1+L240/100)</f>
        <v>0</v>
      </c>
      <c r="N240" s="246">
        <v>0</v>
      </c>
      <c r="O240" s="246">
        <f>ROUND(E240*N240,2)</f>
        <v>0</v>
      </c>
      <c r="P240" s="246">
        <v>0</v>
      </c>
      <c r="Q240" s="246">
        <f>ROUND(E240*P240,2)</f>
        <v>0</v>
      </c>
      <c r="R240" s="246"/>
      <c r="S240" s="246" t="s">
        <v>148</v>
      </c>
      <c r="T240" s="247" t="s">
        <v>143</v>
      </c>
      <c r="U240" s="224">
        <v>0</v>
      </c>
      <c r="V240" s="224">
        <f>ROUND(E240*U240,2)</f>
        <v>0</v>
      </c>
      <c r="W240" s="224"/>
      <c r="X240" s="224" t="s">
        <v>149</v>
      </c>
      <c r="Y240" s="215"/>
      <c r="Z240" s="215"/>
      <c r="AA240" s="215"/>
      <c r="AB240" s="215"/>
      <c r="AC240" s="215"/>
      <c r="AD240" s="215"/>
      <c r="AE240" s="215"/>
      <c r="AF240" s="215"/>
      <c r="AG240" s="215" t="s">
        <v>150</v>
      </c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  <c r="BA240" s="215"/>
      <c r="BB240" s="215"/>
      <c r="BC240" s="215"/>
      <c r="BD240" s="215"/>
      <c r="BE240" s="215"/>
      <c r="BF240" s="215"/>
      <c r="BG240" s="215"/>
      <c r="BH240" s="215"/>
    </row>
    <row r="241" spans="1:60" outlineLevel="1" x14ac:dyDescent="0.2">
      <c r="A241" s="241">
        <v>89</v>
      </c>
      <c r="B241" s="242" t="s">
        <v>458</v>
      </c>
      <c r="C241" s="253" t="s">
        <v>459</v>
      </c>
      <c r="D241" s="243" t="s">
        <v>140</v>
      </c>
      <c r="E241" s="244">
        <v>1</v>
      </c>
      <c r="F241" s="245"/>
      <c r="G241" s="246">
        <f>ROUND(E241*F241,2)</f>
        <v>0</v>
      </c>
      <c r="H241" s="245"/>
      <c r="I241" s="246">
        <f>ROUND(E241*H241,2)</f>
        <v>0</v>
      </c>
      <c r="J241" s="245"/>
      <c r="K241" s="246">
        <f>ROUND(E241*J241,2)</f>
        <v>0</v>
      </c>
      <c r="L241" s="246">
        <v>21</v>
      </c>
      <c r="M241" s="246">
        <f>G241*(1+L241/100)</f>
        <v>0</v>
      </c>
      <c r="N241" s="246">
        <v>0</v>
      </c>
      <c r="O241" s="246">
        <f>ROUND(E241*N241,2)</f>
        <v>0</v>
      </c>
      <c r="P241" s="246">
        <v>0</v>
      </c>
      <c r="Q241" s="246">
        <f>ROUND(E241*P241,2)</f>
        <v>0</v>
      </c>
      <c r="R241" s="246"/>
      <c r="S241" s="246" t="s">
        <v>148</v>
      </c>
      <c r="T241" s="247" t="s">
        <v>143</v>
      </c>
      <c r="U241" s="224">
        <v>0</v>
      </c>
      <c r="V241" s="224">
        <f>ROUND(E241*U241,2)</f>
        <v>0</v>
      </c>
      <c r="W241" s="224"/>
      <c r="X241" s="224" t="s">
        <v>149</v>
      </c>
      <c r="Y241" s="215"/>
      <c r="Z241" s="215"/>
      <c r="AA241" s="215"/>
      <c r="AB241" s="215"/>
      <c r="AC241" s="215"/>
      <c r="AD241" s="215"/>
      <c r="AE241" s="215"/>
      <c r="AF241" s="215"/>
      <c r="AG241" s="215" t="s">
        <v>150</v>
      </c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</row>
    <row r="242" spans="1:60" outlineLevel="1" x14ac:dyDescent="0.2">
      <c r="A242" s="241">
        <v>90</v>
      </c>
      <c r="B242" s="242" t="s">
        <v>460</v>
      </c>
      <c r="C242" s="253" t="s">
        <v>461</v>
      </c>
      <c r="D242" s="243" t="s">
        <v>140</v>
      </c>
      <c r="E242" s="244">
        <v>2</v>
      </c>
      <c r="F242" s="245"/>
      <c r="G242" s="246">
        <f>ROUND(E242*F242,2)</f>
        <v>0</v>
      </c>
      <c r="H242" s="245"/>
      <c r="I242" s="246">
        <f>ROUND(E242*H242,2)</f>
        <v>0</v>
      </c>
      <c r="J242" s="245"/>
      <c r="K242" s="246">
        <f>ROUND(E242*J242,2)</f>
        <v>0</v>
      </c>
      <c r="L242" s="246">
        <v>21</v>
      </c>
      <c r="M242" s="246">
        <f>G242*(1+L242/100)</f>
        <v>0</v>
      </c>
      <c r="N242" s="246">
        <v>0</v>
      </c>
      <c r="O242" s="246">
        <f>ROUND(E242*N242,2)</f>
        <v>0</v>
      </c>
      <c r="P242" s="246">
        <v>0</v>
      </c>
      <c r="Q242" s="246">
        <f>ROUND(E242*P242,2)</f>
        <v>0</v>
      </c>
      <c r="R242" s="246"/>
      <c r="S242" s="246" t="s">
        <v>148</v>
      </c>
      <c r="T242" s="247" t="s">
        <v>143</v>
      </c>
      <c r="U242" s="224">
        <v>0</v>
      </c>
      <c r="V242" s="224">
        <f>ROUND(E242*U242,2)</f>
        <v>0</v>
      </c>
      <c r="W242" s="224"/>
      <c r="X242" s="224" t="s">
        <v>149</v>
      </c>
      <c r="Y242" s="215"/>
      <c r="Z242" s="215"/>
      <c r="AA242" s="215"/>
      <c r="AB242" s="215"/>
      <c r="AC242" s="215"/>
      <c r="AD242" s="215"/>
      <c r="AE242" s="215"/>
      <c r="AF242" s="215"/>
      <c r="AG242" s="215" t="s">
        <v>150</v>
      </c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215"/>
      <c r="BH242" s="215"/>
    </row>
    <row r="243" spans="1:60" outlineLevel="1" x14ac:dyDescent="0.2">
      <c r="A243" s="241">
        <v>91</v>
      </c>
      <c r="B243" s="242" t="s">
        <v>462</v>
      </c>
      <c r="C243" s="253" t="s">
        <v>463</v>
      </c>
      <c r="D243" s="243" t="s">
        <v>140</v>
      </c>
      <c r="E243" s="244">
        <v>1</v>
      </c>
      <c r="F243" s="245"/>
      <c r="G243" s="246">
        <f>ROUND(E243*F243,2)</f>
        <v>0</v>
      </c>
      <c r="H243" s="245"/>
      <c r="I243" s="246">
        <f>ROUND(E243*H243,2)</f>
        <v>0</v>
      </c>
      <c r="J243" s="245"/>
      <c r="K243" s="246">
        <f>ROUND(E243*J243,2)</f>
        <v>0</v>
      </c>
      <c r="L243" s="246">
        <v>21</v>
      </c>
      <c r="M243" s="246">
        <f>G243*(1+L243/100)</f>
        <v>0</v>
      </c>
      <c r="N243" s="246">
        <v>0</v>
      </c>
      <c r="O243" s="246">
        <f>ROUND(E243*N243,2)</f>
        <v>0</v>
      </c>
      <c r="P243" s="246">
        <v>0</v>
      </c>
      <c r="Q243" s="246">
        <f>ROUND(E243*P243,2)</f>
        <v>0</v>
      </c>
      <c r="R243" s="246"/>
      <c r="S243" s="246" t="s">
        <v>148</v>
      </c>
      <c r="T243" s="247" t="s">
        <v>143</v>
      </c>
      <c r="U243" s="224">
        <v>0</v>
      </c>
      <c r="V243" s="224">
        <f>ROUND(E243*U243,2)</f>
        <v>0</v>
      </c>
      <c r="W243" s="224"/>
      <c r="X243" s="224" t="s">
        <v>161</v>
      </c>
      <c r="Y243" s="215"/>
      <c r="Z243" s="215"/>
      <c r="AA243" s="215"/>
      <c r="AB243" s="215"/>
      <c r="AC243" s="215"/>
      <c r="AD243" s="215"/>
      <c r="AE243" s="215"/>
      <c r="AF243" s="215"/>
      <c r="AG243" s="215" t="s">
        <v>464</v>
      </c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5"/>
    </row>
    <row r="244" spans="1:60" outlineLevel="1" x14ac:dyDescent="0.2">
      <c r="A244" s="241">
        <v>92</v>
      </c>
      <c r="B244" s="242" t="s">
        <v>465</v>
      </c>
      <c r="C244" s="253" t="s">
        <v>466</v>
      </c>
      <c r="D244" s="243" t="s">
        <v>140</v>
      </c>
      <c r="E244" s="244">
        <v>1</v>
      </c>
      <c r="F244" s="245"/>
      <c r="G244" s="246">
        <f>ROUND(E244*F244,2)</f>
        <v>0</v>
      </c>
      <c r="H244" s="245"/>
      <c r="I244" s="246">
        <f>ROUND(E244*H244,2)</f>
        <v>0</v>
      </c>
      <c r="J244" s="245"/>
      <c r="K244" s="246">
        <f>ROUND(E244*J244,2)</f>
        <v>0</v>
      </c>
      <c r="L244" s="246">
        <v>21</v>
      </c>
      <c r="M244" s="246">
        <f>G244*(1+L244/100)</f>
        <v>0</v>
      </c>
      <c r="N244" s="246">
        <v>0</v>
      </c>
      <c r="O244" s="246">
        <f>ROUND(E244*N244,2)</f>
        <v>0</v>
      </c>
      <c r="P244" s="246">
        <v>0</v>
      </c>
      <c r="Q244" s="246">
        <f>ROUND(E244*P244,2)</f>
        <v>0</v>
      </c>
      <c r="R244" s="246"/>
      <c r="S244" s="246" t="s">
        <v>148</v>
      </c>
      <c r="T244" s="247" t="s">
        <v>143</v>
      </c>
      <c r="U244" s="224">
        <v>0</v>
      </c>
      <c r="V244" s="224">
        <f>ROUND(E244*U244,2)</f>
        <v>0</v>
      </c>
      <c r="W244" s="224"/>
      <c r="X244" s="224" t="s">
        <v>149</v>
      </c>
      <c r="Y244" s="215"/>
      <c r="Z244" s="215"/>
      <c r="AA244" s="215"/>
      <c r="AB244" s="215"/>
      <c r="AC244" s="215"/>
      <c r="AD244" s="215"/>
      <c r="AE244" s="215"/>
      <c r="AF244" s="215"/>
      <c r="AG244" s="215" t="s">
        <v>150</v>
      </c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</row>
    <row r="245" spans="1:60" outlineLevel="1" x14ac:dyDescent="0.2">
      <c r="A245" s="241">
        <v>93</v>
      </c>
      <c r="B245" s="242" t="s">
        <v>467</v>
      </c>
      <c r="C245" s="253" t="s">
        <v>468</v>
      </c>
      <c r="D245" s="243" t="s">
        <v>445</v>
      </c>
      <c r="E245" s="244">
        <v>1</v>
      </c>
      <c r="F245" s="245"/>
      <c r="G245" s="246">
        <f>ROUND(E245*F245,2)</f>
        <v>0</v>
      </c>
      <c r="H245" s="245"/>
      <c r="I245" s="246">
        <f>ROUND(E245*H245,2)</f>
        <v>0</v>
      </c>
      <c r="J245" s="245"/>
      <c r="K245" s="246">
        <f>ROUND(E245*J245,2)</f>
        <v>0</v>
      </c>
      <c r="L245" s="246">
        <v>21</v>
      </c>
      <c r="M245" s="246">
        <f>G245*(1+L245/100)</f>
        <v>0</v>
      </c>
      <c r="N245" s="246">
        <v>0</v>
      </c>
      <c r="O245" s="246">
        <f>ROUND(E245*N245,2)</f>
        <v>0</v>
      </c>
      <c r="P245" s="246">
        <v>0</v>
      </c>
      <c r="Q245" s="246">
        <f>ROUND(E245*P245,2)</f>
        <v>0</v>
      </c>
      <c r="R245" s="246"/>
      <c r="S245" s="246" t="s">
        <v>148</v>
      </c>
      <c r="T245" s="247" t="s">
        <v>143</v>
      </c>
      <c r="U245" s="224">
        <v>0</v>
      </c>
      <c r="V245" s="224">
        <f>ROUND(E245*U245,2)</f>
        <v>0</v>
      </c>
      <c r="W245" s="224"/>
      <c r="X245" s="224" t="s">
        <v>149</v>
      </c>
      <c r="Y245" s="215"/>
      <c r="Z245" s="215"/>
      <c r="AA245" s="215"/>
      <c r="AB245" s="215"/>
      <c r="AC245" s="215"/>
      <c r="AD245" s="215"/>
      <c r="AE245" s="215"/>
      <c r="AF245" s="215"/>
      <c r="AG245" s="215" t="s">
        <v>150</v>
      </c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</row>
    <row r="246" spans="1:60" outlineLevel="1" x14ac:dyDescent="0.2">
      <c r="A246" s="241">
        <v>94</v>
      </c>
      <c r="B246" s="242" t="s">
        <v>469</v>
      </c>
      <c r="C246" s="253" t="s">
        <v>470</v>
      </c>
      <c r="D246" s="243" t="s">
        <v>445</v>
      </c>
      <c r="E246" s="244">
        <v>60</v>
      </c>
      <c r="F246" s="245"/>
      <c r="G246" s="246">
        <f>ROUND(E246*F246,2)</f>
        <v>0</v>
      </c>
      <c r="H246" s="245"/>
      <c r="I246" s="246">
        <f>ROUND(E246*H246,2)</f>
        <v>0</v>
      </c>
      <c r="J246" s="245"/>
      <c r="K246" s="246">
        <f>ROUND(E246*J246,2)</f>
        <v>0</v>
      </c>
      <c r="L246" s="246">
        <v>21</v>
      </c>
      <c r="M246" s="246">
        <f>G246*(1+L246/100)</f>
        <v>0</v>
      </c>
      <c r="N246" s="246">
        <v>0</v>
      </c>
      <c r="O246" s="246">
        <f>ROUND(E246*N246,2)</f>
        <v>0</v>
      </c>
      <c r="P246" s="246">
        <v>0</v>
      </c>
      <c r="Q246" s="246">
        <f>ROUND(E246*P246,2)</f>
        <v>0</v>
      </c>
      <c r="R246" s="246"/>
      <c r="S246" s="246" t="s">
        <v>148</v>
      </c>
      <c r="T246" s="247" t="s">
        <v>143</v>
      </c>
      <c r="U246" s="224">
        <v>0</v>
      </c>
      <c r="V246" s="224">
        <f>ROUND(E246*U246,2)</f>
        <v>0</v>
      </c>
      <c r="W246" s="224"/>
      <c r="X246" s="224" t="s">
        <v>149</v>
      </c>
      <c r="Y246" s="215"/>
      <c r="Z246" s="215"/>
      <c r="AA246" s="215"/>
      <c r="AB246" s="215"/>
      <c r="AC246" s="215"/>
      <c r="AD246" s="215"/>
      <c r="AE246" s="215"/>
      <c r="AF246" s="215"/>
      <c r="AG246" s="215" t="s">
        <v>150</v>
      </c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</row>
    <row r="247" spans="1:60" outlineLevel="1" x14ac:dyDescent="0.2">
      <c r="A247" s="241">
        <v>95</v>
      </c>
      <c r="B247" s="242" t="s">
        <v>471</v>
      </c>
      <c r="C247" s="253" t="s">
        <v>472</v>
      </c>
      <c r="D247" s="243" t="s">
        <v>445</v>
      </c>
      <c r="E247" s="244">
        <v>16</v>
      </c>
      <c r="F247" s="245"/>
      <c r="G247" s="246">
        <f>ROUND(E247*F247,2)</f>
        <v>0</v>
      </c>
      <c r="H247" s="245"/>
      <c r="I247" s="246">
        <f>ROUND(E247*H247,2)</f>
        <v>0</v>
      </c>
      <c r="J247" s="245"/>
      <c r="K247" s="246">
        <f>ROUND(E247*J247,2)</f>
        <v>0</v>
      </c>
      <c r="L247" s="246">
        <v>21</v>
      </c>
      <c r="M247" s="246">
        <f>G247*(1+L247/100)</f>
        <v>0</v>
      </c>
      <c r="N247" s="246">
        <v>0</v>
      </c>
      <c r="O247" s="246">
        <f>ROUND(E247*N247,2)</f>
        <v>0</v>
      </c>
      <c r="P247" s="246">
        <v>0</v>
      </c>
      <c r="Q247" s="246">
        <f>ROUND(E247*P247,2)</f>
        <v>0</v>
      </c>
      <c r="R247" s="246"/>
      <c r="S247" s="246" t="s">
        <v>148</v>
      </c>
      <c r="T247" s="247" t="s">
        <v>143</v>
      </c>
      <c r="U247" s="224">
        <v>0</v>
      </c>
      <c r="V247" s="224">
        <f>ROUND(E247*U247,2)</f>
        <v>0</v>
      </c>
      <c r="W247" s="224"/>
      <c r="X247" s="224" t="s">
        <v>149</v>
      </c>
      <c r="Y247" s="215"/>
      <c r="Z247" s="215"/>
      <c r="AA247" s="215"/>
      <c r="AB247" s="215"/>
      <c r="AC247" s="215"/>
      <c r="AD247" s="215"/>
      <c r="AE247" s="215"/>
      <c r="AF247" s="215"/>
      <c r="AG247" s="215" t="s">
        <v>150</v>
      </c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</row>
    <row r="248" spans="1:60" outlineLevel="1" x14ac:dyDescent="0.2">
      <c r="A248" s="241">
        <v>96</v>
      </c>
      <c r="B248" s="242" t="s">
        <v>473</v>
      </c>
      <c r="C248" s="253" t="s">
        <v>474</v>
      </c>
      <c r="D248" s="243" t="s">
        <v>445</v>
      </c>
      <c r="E248" s="244">
        <v>8</v>
      </c>
      <c r="F248" s="245"/>
      <c r="G248" s="246">
        <f>ROUND(E248*F248,2)</f>
        <v>0</v>
      </c>
      <c r="H248" s="245"/>
      <c r="I248" s="246">
        <f>ROUND(E248*H248,2)</f>
        <v>0</v>
      </c>
      <c r="J248" s="245"/>
      <c r="K248" s="246">
        <f>ROUND(E248*J248,2)</f>
        <v>0</v>
      </c>
      <c r="L248" s="246">
        <v>21</v>
      </c>
      <c r="M248" s="246">
        <f>G248*(1+L248/100)</f>
        <v>0</v>
      </c>
      <c r="N248" s="246">
        <v>0</v>
      </c>
      <c r="O248" s="246">
        <f>ROUND(E248*N248,2)</f>
        <v>0</v>
      </c>
      <c r="P248" s="246">
        <v>0</v>
      </c>
      <c r="Q248" s="246">
        <f>ROUND(E248*P248,2)</f>
        <v>0</v>
      </c>
      <c r="R248" s="246"/>
      <c r="S248" s="246" t="s">
        <v>148</v>
      </c>
      <c r="T248" s="247" t="s">
        <v>143</v>
      </c>
      <c r="U248" s="224">
        <v>0</v>
      </c>
      <c r="V248" s="224">
        <f>ROUND(E248*U248,2)</f>
        <v>0</v>
      </c>
      <c r="W248" s="224"/>
      <c r="X248" s="224" t="s">
        <v>149</v>
      </c>
      <c r="Y248" s="215"/>
      <c r="Z248" s="215"/>
      <c r="AA248" s="215"/>
      <c r="AB248" s="215"/>
      <c r="AC248" s="215"/>
      <c r="AD248" s="215"/>
      <c r="AE248" s="215"/>
      <c r="AF248" s="215"/>
      <c r="AG248" s="215" t="s">
        <v>150</v>
      </c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</row>
    <row r="249" spans="1:60" outlineLevel="1" x14ac:dyDescent="0.2">
      <c r="A249" s="241">
        <v>97</v>
      </c>
      <c r="B249" s="242" t="s">
        <v>475</v>
      </c>
      <c r="C249" s="253" t="s">
        <v>476</v>
      </c>
      <c r="D249" s="243" t="s">
        <v>270</v>
      </c>
      <c r="E249" s="244">
        <v>5</v>
      </c>
      <c r="F249" s="245"/>
      <c r="G249" s="246">
        <f>ROUND(E249*F249,2)</f>
        <v>0</v>
      </c>
      <c r="H249" s="245"/>
      <c r="I249" s="246">
        <f>ROUND(E249*H249,2)</f>
        <v>0</v>
      </c>
      <c r="J249" s="245"/>
      <c r="K249" s="246">
        <f>ROUND(E249*J249,2)</f>
        <v>0</v>
      </c>
      <c r="L249" s="246">
        <v>21</v>
      </c>
      <c r="M249" s="246">
        <f>G249*(1+L249/100)</f>
        <v>0</v>
      </c>
      <c r="N249" s="246">
        <v>0</v>
      </c>
      <c r="O249" s="246">
        <f>ROUND(E249*N249,2)</f>
        <v>0</v>
      </c>
      <c r="P249" s="246">
        <v>0</v>
      </c>
      <c r="Q249" s="246">
        <f>ROUND(E249*P249,2)</f>
        <v>0</v>
      </c>
      <c r="R249" s="246"/>
      <c r="S249" s="246" t="s">
        <v>148</v>
      </c>
      <c r="T249" s="247" t="s">
        <v>143</v>
      </c>
      <c r="U249" s="224">
        <v>0</v>
      </c>
      <c r="V249" s="224">
        <f>ROUND(E249*U249,2)</f>
        <v>0</v>
      </c>
      <c r="W249" s="224"/>
      <c r="X249" s="224" t="s">
        <v>149</v>
      </c>
      <c r="Y249" s="215"/>
      <c r="Z249" s="215"/>
      <c r="AA249" s="215"/>
      <c r="AB249" s="215"/>
      <c r="AC249" s="215"/>
      <c r="AD249" s="215"/>
      <c r="AE249" s="215"/>
      <c r="AF249" s="215"/>
      <c r="AG249" s="215" t="s">
        <v>150</v>
      </c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</row>
    <row r="250" spans="1:60" outlineLevel="1" x14ac:dyDescent="0.2">
      <c r="A250" s="241">
        <v>98</v>
      </c>
      <c r="B250" s="242" t="s">
        <v>477</v>
      </c>
      <c r="C250" s="253" t="s">
        <v>478</v>
      </c>
      <c r="D250" s="243" t="s">
        <v>270</v>
      </c>
      <c r="E250" s="244">
        <v>180</v>
      </c>
      <c r="F250" s="245"/>
      <c r="G250" s="246">
        <f>ROUND(E250*F250,2)</f>
        <v>0</v>
      </c>
      <c r="H250" s="245"/>
      <c r="I250" s="246">
        <f>ROUND(E250*H250,2)</f>
        <v>0</v>
      </c>
      <c r="J250" s="245"/>
      <c r="K250" s="246">
        <f>ROUND(E250*J250,2)</f>
        <v>0</v>
      </c>
      <c r="L250" s="246">
        <v>21</v>
      </c>
      <c r="M250" s="246">
        <f>G250*(1+L250/100)</f>
        <v>0</v>
      </c>
      <c r="N250" s="246">
        <v>0</v>
      </c>
      <c r="O250" s="246">
        <f>ROUND(E250*N250,2)</f>
        <v>0</v>
      </c>
      <c r="P250" s="246">
        <v>0</v>
      </c>
      <c r="Q250" s="246">
        <f>ROUND(E250*P250,2)</f>
        <v>0</v>
      </c>
      <c r="R250" s="246"/>
      <c r="S250" s="246" t="s">
        <v>148</v>
      </c>
      <c r="T250" s="247" t="s">
        <v>143</v>
      </c>
      <c r="U250" s="224">
        <v>0</v>
      </c>
      <c r="V250" s="224">
        <f>ROUND(E250*U250,2)</f>
        <v>0</v>
      </c>
      <c r="W250" s="224"/>
      <c r="X250" s="224" t="s">
        <v>149</v>
      </c>
      <c r="Y250" s="215"/>
      <c r="Z250" s="215"/>
      <c r="AA250" s="215"/>
      <c r="AB250" s="215"/>
      <c r="AC250" s="215"/>
      <c r="AD250" s="215"/>
      <c r="AE250" s="215"/>
      <c r="AF250" s="215"/>
      <c r="AG250" s="215" t="s">
        <v>150</v>
      </c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</row>
    <row r="251" spans="1:60" outlineLevel="1" x14ac:dyDescent="0.2">
      <c r="A251" s="241">
        <v>99</v>
      </c>
      <c r="B251" s="242" t="s">
        <v>479</v>
      </c>
      <c r="C251" s="253" t="s">
        <v>480</v>
      </c>
      <c r="D251" s="243" t="s">
        <v>270</v>
      </c>
      <c r="E251" s="244">
        <v>65</v>
      </c>
      <c r="F251" s="245"/>
      <c r="G251" s="246">
        <f>ROUND(E251*F251,2)</f>
        <v>0</v>
      </c>
      <c r="H251" s="245"/>
      <c r="I251" s="246">
        <f>ROUND(E251*H251,2)</f>
        <v>0</v>
      </c>
      <c r="J251" s="245"/>
      <c r="K251" s="246">
        <f>ROUND(E251*J251,2)</f>
        <v>0</v>
      </c>
      <c r="L251" s="246">
        <v>21</v>
      </c>
      <c r="M251" s="246">
        <f>G251*(1+L251/100)</f>
        <v>0</v>
      </c>
      <c r="N251" s="246">
        <v>0</v>
      </c>
      <c r="O251" s="246">
        <f>ROUND(E251*N251,2)</f>
        <v>0</v>
      </c>
      <c r="P251" s="246">
        <v>0</v>
      </c>
      <c r="Q251" s="246">
        <f>ROUND(E251*P251,2)</f>
        <v>0</v>
      </c>
      <c r="R251" s="246"/>
      <c r="S251" s="246" t="s">
        <v>148</v>
      </c>
      <c r="T251" s="247" t="s">
        <v>143</v>
      </c>
      <c r="U251" s="224">
        <v>0</v>
      </c>
      <c r="V251" s="224">
        <f>ROUND(E251*U251,2)</f>
        <v>0</v>
      </c>
      <c r="W251" s="224"/>
      <c r="X251" s="224" t="s">
        <v>149</v>
      </c>
      <c r="Y251" s="215"/>
      <c r="Z251" s="215"/>
      <c r="AA251" s="215"/>
      <c r="AB251" s="215"/>
      <c r="AC251" s="215"/>
      <c r="AD251" s="215"/>
      <c r="AE251" s="215"/>
      <c r="AF251" s="215"/>
      <c r="AG251" s="215" t="s">
        <v>150</v>
      </c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</row>
    <row r="252" spans="1:60" outlineLevel="1" x14ac:dyDescent="0.2">
      <c r="A252" s="241">
        <v>100</v>
      </c>
      <c r="B252" s="242" t="s">
        <v>481</v>
      </c>
      <c r="C252" s="253" t="s">
        <v>482</v>
      </c>
      <c r="D252" s="243" t="s">
        <v>445</v>
      </c>
      <c r="E252" s="244">
        <v>1</v>
      </c>
      <c r="F252" s="245"/>
      <c r="G252" s="246">
        <f>ROUND(E252*F252,2)</f>
        <v>0</v>
      </c>
      <c r="H252" s="245"/>
      <c r="I252" s="246">
        <f>ROUND(E252*H252,2)</f>
        <v>0</v>
      </c>
      <c r="J252" s="245"/>
      <c r="K252" s="246">
        <f>ROUND(E252*J252,2)</f>
        <v>0</v>
      </c>
      <c r="L252" s="246">
        <v>21</v>
      </c>
      <c r="M252" s="246">
        <f>G252*(1+L252/100)</f>
        <v>0</v>
      </c>
      <c r="N252" s="246">
        <v>0</v>
      </c>
      <c r="O252" s="246">
        <f>ROUND(E252*N252,2)</f>
        <v>0</v>
      </c>
      <c r="P252" s="246">
        <v>0</v>
      </c>
      <c r="Q252" s="246">
        <f>ROUND(E252*P252,2)</f>
        <v>0</v>
      </c>
      <c r="R252" s="246"/>
      <c r="S252" s="246" t="s">
        <v>148</v>
      </c>
      <c r="T252" s="247" t="s">
        <v>143</v>
      </c>
      <c r="U252" s="224">
        <v>0</v>
      </c>
      <c r="V252" s="224">
        <f>ROUND(E252*U252,2)</f>
        <v>0</v>
      </c>
      <c r="W252" s="224"/>
      <c r="X252" s="224" t="s">
        <v>149</v>
      </c>
      <c r="Y252" s="215"/>
      <c r="Z252" s="215"/>
      <c r="AA252" s="215"/>
      <c r="AB252" s="215"/>
      <c r="AC252" s="215"/>
      <c r="AD252" s="215"/>
      <c r="AE252" s="215"/>
      <c r="AF252" s="215"/>
      <c r="AG252" s="215" t="s">
        <v>150</v>
      </c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</row>
    <row r="253" spans="1:60" outlineLevel="1" x14ac:dyDescent="0.2">
      <c r="A253" s="241">
        <v>101</v>
      </c>
      <c r="B253" s="242" t="s">
        <v>483</v>
      </c>
      <c r="C253" s="253" t="s">
        <v>484</v>
      </c>
      <c r="D253" s="243" t="s">
        <v>445</v>
      </c>
      <c r="E253" s="244">
        <v>1</v>
      </c>
      <c r="F253" s="245"/>
      <c r="G253" s="246">
        <f>ROUND(E253*F253,2)</f>
        <v>0</v>
      </c>
      <c r="H253" s="245"/>
      <c r="I253" s="246">
        <f>ROUND(E253*H253,2)</f>
        <v>0</v>
      </c>
      <c r="J253" s="245"/>
      <c r="K253" s="246">
        <f>ROUND(E253*J253,2)</f>
        <v>0</v>
      </c>
      <c r="L253" s="246">
        <v>21</v>
      </c>
      <c r="M253" s="246">
        <f>G253*(1+L253/100)</f>
        <v>0</v>
      </c>
      <c r="N253" s="246">
        <v>0</v>
      </c>
      <c r="O253" s="246">
        <f>ROUND(E253*N253,2)</f>
        <v>0</v>
      </c>
      <c r="P253" s="246">
        <v>0</v>
      </c>
      <c r="Q253" s="246">
        <f>ROUND(E253*P253,2)</f>
        <v>0</v>
      </c>
      <c r="R253" s="246"/>
      <c r="S253" s="246" t="s">
        <v>148</v>
      </c>
      <c r="T253" s="247" t="s">
        <v>143</v>
      </c>
      <c r="U253" s="224">
        <v>0</v>
      </c>
      <c r="V253" s="224">
        <f>ROUND(E253*U253,2)</f>
        <v>0</v>
      </c>
      <c r="W253" s="224"/>
      <c r="X253" s="224" t="s">
        <v>149</v>
      </c>
      <c r="Y253" s="215"/>
      <c r="Z253" s="215"/>
      <c r="AA253" s="215"/>
      <c r="AB253" s="215"/>
      <c r="AC253" s="215"/>
      <c r="AD253" s="215"/>
      <c r="AE253" s="215"/>
      <c r="AF253" s="215"/>
      <c r="AG253" s="215" t="s">
        <v>150</v>
      </c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</row>
    <row r="254" spans="1:60" outlineLevel="1" x14ac:dyDescent="0.2">
      <c r="A254" s="241">
        <v>102</v>
      </c>
      <c r="B254" s="242" t="s">
        <v>485</v>
      </c>
      <c r="C254" s="253" t="s">
        <v>486</v>
      </c>
      <c r="D254" s="243" t="s">
        <v>270</v>
      </c>
      <c r="E254" s="244">
        <v>30</v>
      </c>
      <c r="F254" s="245"/>
      <c r="G254" s="246">
        <f>ROUND(E254*F254,2)</f>
        <v>0</v>
      </c>
      <c r="H254" s="245"/>
      <c r="I254" s="246">
        <f>ROUND(E254*H254,2)</f>
        <v>0</v>
      </c>
      <c r="J254" s="245"/>
      <c r="K254" s="246">
        <f>ROUND(E254*J254,2)</f>
        <v>0</v>
      </c>
      <c r="L254" s="246">
        <v>21</v>
      </c>
      <c r="M254" s="246">
        <f>G254*(1+L254/100)</f>
        <v>0</v>
      </c>
      <c r="N254" s="246">
        <v>0</v>
      </c>
      <c r="O254" s="246">
        <f>ROUND(E254*N254,2)</f>
        <v>0</v>
      </c>
      <c r="P254" s="246">
        <v>0</v>
      </c>
      <c r="Q254" s="246">
        <f>ROUND(E254*P254,2)</f>
        <v>0</v>
      </c>
      <c r="R254" s="246"/>
      <c r="S254" s="246" t="s">
        <v>148</v>
      </c>
      <c r="T254" s="247" t="s">
        <v>143</v>
      </c>
      <c r="U254" s="224">
        <v>0</v>
      </c>
      <c r="V254" s="224">
        <f>ROUND(E254*U254,2)</f>
        <v>0</v>
      </c>
      <c r="W254" s="224"/>
      <c r="X254" s="224" t="s">
        <v>161</v>
      </c>
      <c r="Y254" s="215"/>
      <c r="Z254" s="215"/>
      <c r="AA254" s="215"/>
      <c r="AB254" s="215"/>
      <c r="AC254" s="215"/>
      <c r="AD254" s="215"/>
      <c r="AE254" s="215"/>
      <c r="AF254" s="215"/>
      <c r="AG254" s="215" t="s">
        <v>464</v>
      </c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215"/>
      <c r="BD254" s="215"/>
      <c r="BE254" s="215"/>
      <c r="BF254" s="215"/>
      <c r="BG254" s="215"/>
      <c r="BH254" s="215"/>
    </row>
    <row r="255" spans="1:60" outlineLevel="1" x14ac:dyDescent="0.2">
      <c r="A255" s="241">
        <v>103</v>
      </c>
      <c r="B255" s="242" t="s">
        <v>487</v>
      </c>
      <c r="C255" s="253" t="s">
        <v>488</v>
      </c>
      <c r="D255" s="243" t="s">
        <v>270</v>
      </c>
      <c r="E255" s="244">
        <v>12</v>
      </c>
      <c r="F255" s="245"/>
      <c r="G255" s="246">
        <f>ROUND(E255*F255,2)</f>
        <v>0</v>
      </c>
      <c r="H255" s="245"/>
      <c r="I255" s="246">
        <f>ROUND(E255*H255,2)</f>
        <v>0</v>
      </c>
      <c r="J255" s="245"/>
      <c r="K255" s="246">
        <f>ROUND(E255*J255,2)</f>
        <v>0</v>
      </c>
      <c r="L255" s="246">
        <v>21</v>
      </c>
      <c r="M255" s="246">
        <f>G255*(1+L255/100)</f>
        <v>0</v>
      </c>
      <c r="N255" s="246">
        <v>0</v>
      </c>
      <c r="O255" s="246">
        <f>ROUND(E255*N255,2)</f>
        <v>0</v>
      </c>
      <c r="P255" s="246">
        <v>0</v>
      </c>
      <c r="Q255" s="246">
        <f>ROUND(E255*P255,2)</f>
        <v>0</v>
      </c>
      <c r="R255" s="246"/>
      <c r="S255" s="246" t="s">
        <v>148</v>
      </c>
      <c r="T255" s="247" t="s">
        <v>143</v>
      </c>
      <c r="U255" s="224">
        <v>0</v>
      </c>
      <c r="V255" s="224">
        <f>ROUND(E255*U255,2)</f>
        <v>0</v>
      </c>
      <c r="W255" s="224"/>
      <c r="X255" s="224" t="s">
        <v>161</v>
      </c>
      <c r="Y255" s="215"/>
      <c r="Z255" s="215"/>
      <c r="AA255" s="215"/>
      <c r="AB255" s="215"/>
      <c r="AC255" s="215"/>
      <c r="AD255" s="215"/>
      <c r="AE255" s="215"/>
      <c r="AF255" s="215"/>
      <c r="AG255" s="215" t="s">
        <v>464</v>
      </c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</row>
    <row r="256" spans="1:60" outlineLevel="1" x14ac:dyDescent="0.2">
      <c r="A256" s="241">
        <v>104</v>
      </c>
      <c r="B256" s="242" t="s">
        <v>489</v>
      </c>
      <c r="C256" s="253" t="s">
        <v>490</v>
      </c>
      <c r="D256" s="243" t="s">
        <v>270</v>
      </c>
      <c r="E256" s="244">
        <v>25</v>
      </c>
      <c r="F256" s="245"/>
      <c r="G256" s="246">
        <f>ROUND(E256*F256,2)</f>
        <v>0</v>
      </c>
      <c r="H256" s="245"/>
      <c r="I256" s="246">
        <f>ROUND(E256*H256,2)</f>
        <v>0</v>
      </c>
      <c r="J256" s="245"/>
      <c r="K256" s="246">
        <f>ROUND(E256*J256,2)</f>
        <v>0</v>
      </c>
      <c r="L256" s="246">
        <v>21</v>
      </c>
      <c r="M256" s="246">
        <f>G256*(1+L256/100)</f>
        <v>0</v>
      </c>
      <c r="N256" s="246">
        <v>0</v>
      </c>
      <c r="O256" s="246">
        <f>ROUND(E256*N256,2)</f>
        <v>0</v>
      </c>
      <c r="P256" s="246">
        <v>0</v>
      </c>
      <c r="Q256" s="246">
        <f>ROUND(E256*P256,2)</f>
        <v>0</v>
      </c>
      <c r="R256" s="246"/>
      <c r="S256" s="246" t="s">
        <v>148</v>
      </c>
      <c r="T256" s="247" t="s">
        <v>143</v>
      </c>
      <c r="U256" s="224">
        <v>0</v>
      </c>
      <c r="V256" s="224">
        <f>ROUND(E256*U256,2)</f>
        <v>0</v>
      </c>
      <c r="W256" s="224"/>
      <c r="X256" s="224" t="s">
        <v>149</v>
      </c>
      <c r="Y256" s="215"/>
      <c r="Z256" s="215"/>
      <c r="AA256" s="215"/>
      <c r="AB256" s="215"/>
      <c r="AC256" s="215"/>
      <c r="AD256" s="215"/>
      <c r="AE256" s="215"/>
      <c r="AF256" s="215"/>
      <c r="AG256" s="215" t="s">
        <v>150</v>
      </c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5"/>
      <c r="AZ256" s="215"/>
      <c r="BA256" s="215"/>
      <c r="BB256" s="215"/>
      <c r="BC256" s="215"/>
      <c r="BD256" s="215"/>
      <c r="BE256" s="215"/>
      <c r="BF256" s="215"/>
      <c r="BG256" s="215"/>
      <c r="BH256" s="215"/>
    </row>
    <row r="257" spans="1:60" outlineLevel="1" x14ac:dyDescent="0.2">
      <c r="A257" s="241">
        <v>105</v>
      </c>
      <c r="B257" s="242" t="s">
        <v>491</v>
      </c>
      <c r="C257" s="253" t="s">
        <v>492</v>
      </c>
      <c r="D257" s="243" t="s">
        <v>445</v>
      </c>
      <c r="E257" s="244">
        <v>1</v>
      </c>
      <c r="F257" s="245"/>
      <c r="G257" s="246">
        <f>ROUND(E257*F257,2)</f>
        <v>0</v>
      </c>
      <c r="H257" s="245"/>
      <c r="I257" s="246">
        <f>ROUND(E257*H257,2)</f>
        <v>0</v>
      </c>
      <c r="J257" s="245"/>
      <c r="K257" s="246">
        <f>ROUND(E257*J257,2)</f>
        <v>0</v>
      </c>
      <c r="L257" s="246">
        <v>21</v>
      </c>
      <c r="M257" s="246">
        <f>G257*(1+L257/100)</f>
        <v>0</v>
      </c>
      <c r="N257" s="246">
        <v>0</v>
      </c>
      <c r="O257" s="246">
        <f>ROUND(E257*N257,2)</f>
        <v>0</v>
      </c>
      <c r="P257" s="246">
        <v>0</v>
      </c>
      <c r="Q257" s="246">
        <f>ROUND(E257*P257,2)</f>
        <v>0</v>
      </c>
      <c r="R257" s="246"/>
      <c r="S257" s="246" t="s">
        <v>148</v>
      </c>
      <c r="T257" s="247" t="s">
        <v>143</v>
      </c>
      <c r="U257" s="224">
        <v>0</v>
      </c>
      <c r="V257" s="224">
        <f>ROUND(E257*U257,2)</f>
        <v>0</v>
      </c>
      <c r="W257" s="224"/>
      <c r="X257" s="224" t="s">
        <v>149</v>
      </c>
      <c r="Y257" s="215"/>
      <c r="Z257" s="215"/>
      <c r="AA257" s="215"/>
      <c r="AB257" s="215"/>
      <c r="AC257" s="215"/>
      <c r="AD257" s="215"/>
      <c r="AE257" s="215"/>
      <c r="AF257" s="215"/>
      <c r="AG257" s="215" t="s">
        <v>150</v>
      </c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5"/>
      <c r="AZ257" s="215"/>
      <c r="BA257" s="215"/>
      <c r="BB257" s="215"/>
      <c r="BC257" s="215"/>
      <c r="BD257" s="215"/>
      <c r="BE257" s="215"/>
      <c r="BF257" s="215"/>
      <c r="BG257" s="215"/>
      <c r="BH257" s="215"/>
    </row>
    <row r="258" spans="1:60" outlineLevel="1" x14ac:dyDescent="0.2">
      <c r="A258" s="241">
        <v>106</v>
      </c>
      <c r="B258" s="242" t="s">
        <v>493</v>
      </c>
      <c r="C258" s="253" t="s">
        <v>494</v>
      </c>
      <c r="D258" s="243" t="s">
        <v>270</v>
      </c>
      <c r="E258" s="244">
        <v>16</v>
      </c>
      <c r="F258" s="245"/>
      <c r="G258" s="246">
        <f>ROUND(E258*F258,2)</f>
        <v>0</v>
      </c>
      <c r="H258" s="245"/>
      <c r="I258" s="246">
        <f>ROUND(E258*H258,2)</f>
        <v>0</v>
      </c>
      <c r="J258" s="245"/>
      <c r="K258" s="246">
        <f>ROUND(E258*J258,2)</f>
        <v>0</v>
      </c>
      <c r="L258" s="246">
        <v>21</v>
      </c>
      <c r="M258" s="246">
        <f>G258*(1+L258/100)</f>
        <v>0</v>
      </c>
      <c r="N258" s="246">
        <v>0</v>
      </c>
      <c r="O258" s="246">
        <f>ROUND(E258*N258,2)</f>
        <v>0</v>
      </c>
      <c r="P258" s="246">
        <v>0</v>
      </c>
      <c r="Q258" s="246">
        <f>ROUND(E258*P258,2)</f>
        <v>0</v>
      </c>
      <c r="R258" s="246"/>
      <c r="S258" s="246" t="s">
        <v>148</v>
      </c>
      <c r="T258" s="247" t="s">
        <v>143</v>
      </c>
      <c r="U258" s="224">
        <v>0</v>
      </c>
      <c r="V258" s="224">
        <f>ROUND(E258*U258,2)</f>
        <v>0</v>
      </c>
      <c r="W258" s="224"/>
      <c r="X258" s="224" t="s">
        <v>149</v>
      </c>
      <c r="Y258" s="215"/>
      <c r="Z258" s="215"/>
      <c r="AA258" s="215"/>
      <c r="AB258" s="215"/>
      <c r="AC258" s="215"/>
      <c r="AD258" s="215"/>
      <c r="AE258" s="215"/>
      <c r="AF258" s="215"/>
      <c r="AG258" s="215" t="s">
        <v>150</v>
      </c>
      <c r="AH258" s="215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5"/>
      <c r="AZ258" s="215"/>
      <c r="BA258" s="215"/>
      <c r="BB258" s="215"/>
      <c r="BC258" s="215"/>
      <c r="BD258" s="215"/>
      <c r="BE258" s="215"/>
      <c r="BF258" s="215"/>
      <c r="BG258" s="215"/>
      <c r="BH258" s="215"/>
    </row>
    <row r="259" spans="1:60" outlineLevel="1" x14ac:dyDescent="0.2">
      <c r="A259" s="241">
        <v>107</v>
      </c>
      <c r="B259" s="242" t="s">
        <v>495</v>
      </c>
      <c r="C259" s="253" t="s">
        <v>496</v>
      </c>
      <c r="D259" s="243" t="s">
        <v>270</v>
      </c>
      <c r="E259" s="244">
        <v>8</v>
      </c>
      <c r="F259" s="245"/>
      <c r="G259" s="246">
        <f>ROUND(E259*F259,2)</f>
        <v>0</v>
      </c>
      <c r="H259" s="245"/>
      <c r="I259" s="246">
        <f>ROUND(E259*H259,2)</f>
        <v>0</v>
      </c>
      <c r="J259" s="245"/>
      <c r="K259" s="246">
        <f>ROUND(E259*J259,2)</f>
        <v>0</v>
      </c>
      <c r="L259" s="246">
        <v>21</v>
      </c>
      <c r="M259" s="246">
        <f>G259*(1+L259/100)</f>
        <v>0</v>
      </c>
      <c r="N259" s="246">
        <v>0</v>
      </c>
      <c r="O259" s="246">
        <f>ROUND(E259*N259,2)</f>
        <v>0</v>
      </c>
      <c r="P259" s="246">
        <v>0</v>
      </c>
      <c r="Q259" s="246">
        <f>ROUND(E259*P259,2)</f>
        <v>0</v>
      </c>
      <c r="R259" s="246"/>
      <c r="S259" s="246" t="s">
        <v>148</v>
      </c>
      <c r="T259" s="247" t="s">
        <v>143</v>
      </c>
      <c r="U259" s="224">
        <v>0</v>
      </c>
      <c r="V259" s="224">
        <f>ROUND(E259*U259,2)</f>
        <v>0</v>
      </c>
      <c r="W259" s="224"/>
      <c r="X259" s="224" t="s">
        <v>149</v>
      </c>
      <c r="Y259" s="215"/>
      <c r="Z259" s="215"/>
      <c r="AA259" s="215"/>
      <c r="AB259" s="215"/>
      <c r="AC259" s="215"/>
      <c r="AD259" s="215"/>
      <c r="AE259" s="215"/>
      <c r="AF259" s="215"/>
      <c r="AG259" s="215" t="s">
        <v>150</v>
      </c>
      <c r="AH259" s="215"/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5"/>
      <c r="AY259" s="215"/>
      <c r="AZ259" s="215"/>
      <c r="BA259" s="215"/>
      <c r="BB259" s="215"/>
      <c r="BC259" s="215"/>
      <c r="BD259" s="215"/>
      <c r="BE259" s="215"/>
      <c r="BF259" s="215"/>
      <c r="BG259" s="215"/>
      <c r="BH259" s="215"/>
    </row>
    <row r="260" spans="1:60" outlineLevel="1" x14ac:dyDescent="0.2">
      <c r="A260" s="241">
        <v>108</v>
      </c>
      <c r="B260" s="242" t="s">
        <v>497</v>
      </c>
      <c r="C260" s="253" t="s">
        <v>498</v>
      </c>
      <c r="D260" s="243" t="s">
        <v>445</v>
      </c>
      <c r="E260" s="244">
        <v>1</v>
      </c>
      <c r="F260" s="245"/>
      <c r="G260" s="246">
        <f>ROUND(E260*F260,2)</f>
        <v>0</v>
      </c>
      <c r="H260" s="245"/>
      <c r="I260" s="246">
        <f>ROUND(E260*H260,2)</f>
        <v>0</v>
      </c>
      <c r="J260" s="245"/>
      <c r="K260" s="246">
        <f>ROUND(E260*J260,2)</f>
        <v>0</v>
      </c>
      <c r="L260" s="246">
        <v>21</v>
      </c>
      <c r="M260" s="246">
        <f>G260*(1+L260/100)</f>
        <v>0</v>
      </c>
      <c r="N260" s="246">
        <v>0</v>
      </c>
      <c r="O260" s="246">
        <f>ROUND(E260*N260,2)</f>
        <v>0</v>
      </c>
      <c r="P260" s="246">
        <v>0</v>
      </c>
      <c r="Q260" s="246">
        <f>ROUND(E260*P260,2)</f>
        <v>0</v>
      </c>
      <c r="R260" s="246"/>
      <c r="S260" s="246" t="s">
        <v>148</v>
      </c>
      <c r="T260" s="247" t="s">
        <v>143</v>
      </c>
      <c r="U260" s="224">
        <v>0</v>
      </c>
      <c r="V260" s="224">
        <f>ROUND(E260*U260,2)</f>
        <v>0</v>
      </c>
      <c r="W260" s="224"/>
      <c r="X260" s="224" t="s">
        <v>149</v>
      </c>
      <c r="Y260" s="215"/>
      <c r="Z260" s="215"/>
      <c r="AA260" s="215"/>
      <c r="AB260" s="215"/>
      <c r="AC260" s="215"/>
      <c r="AD260" s="215"/>
      <c r="AE260" s="215"/>
      <c r="AF260" s="215"/>
      <c r="AG260" s="215" t="s">
        <v>150</v>
      </c>
      <c r="AH260" s="215"/>
      <c r="AI260" s="215"/>
      <c r="AJ260" s="215"/>
      <c r="AK260" s="215"/>
      <c r="AL260" s="215"/>
      <c r="AM260" s="215"/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5"/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</row>
    <row r="261" spans="1:60" outlineLevel="1" x14ac:dyDescent="0.2">
      <c r="A261" s="241">
        <v>109</v>
      </c>
      <c r="B261" s="242" t="s">
        <v>499</v>
      </c>
      <c r="C261" s="253" t="s">
        <v>500</v>
      </c>
      <c r="D261" s="243" t="s">
        <v>445</v>
      </c>
      <c r="E261" s="244">
        <v>3</v>
      </c>
      <c r="F261" s="245"/>
      <c r="G261" s="246">
        <f>ROUND(E261*F261,2)</f>
        <v>0</v>
      </c>
      <c r="H261" s="245"/>
      <c r="I261" s="246">
        <f>ROUND(E261*H261,2)</f>
        <v>0</v>
      </c>
      <c r="J261" s="245"/>
      <c r="K261" s="246">
        <f>ROUND(E261*J261,2)</f>
        <v>0</v>
      </c>
      <c r="L261" s="246">
        <v>21</v>
      </c>
      <c r="M261" s="246">
        <f>G261*(1+L261/100)</f>
        <v>0</v>
      </c>
      <c r="N261" s="246">
        <v>0</v>
      </c>
      <c r="O261" s="246">
        <f>ROUND(E261*N261,2)</f>
        <v>0</v>
      </c>
      <c r="P261" s="246">
        <v>0</v>
      </c>
      <c r="Q261" s="246">
        <f>ROUND(E261*P261,2)</f>
        <v>0</v>
      </c>
      <c r="R261" s="246"/>
      <c r="S261" s="246" t="s">
        <v>148</v>
      </c>
      <c r="T261" s="247" t="s">
        <v>143</v>
      </c>
      <c r="U261" s="224">
        <v>0</v>
      </c>
      <c r="V261" s="224">
        <f>ROUND(E261*U261,2)</f>
        <v>0</v>
      </c>
      <c r="W261" s="224"/>
      <c r="X261" s="224" t="s">
        <v>149</v>
      </c>
      <c r="Y261" s="215"/>
      <c r="Z261" s="215"/>
      <c r="AA261" s="215"/>
      <c r="AB261" s="215"/>
      <c r="AC261" s="215"/>
      <c r="AD261" s="215"/>
      <c r="AE261" s="215"/>
      <c r="AF261" s="215"/>
      <c r="AG261" s="215" t="s">
        <v>150</v>
      </c>
      <c r="AH261" s="215"/>
      <c r="AI261" s="215"/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  <c r="AU261" s="215"/>
      <c r="AV261" s="215"/>
      <c r="AW261" s="215"/>
      <c r="AX261" s="215"/>
      <c r="AY261" s="215"/>
      <c r="AZ261" s="215"/>
      <c r="BA261" s="215"/>
      <c r="BB261" s="215"/>
      <c r="BC261" s="215"/>
      <c r="BD261" s="215"/>
      <c r="BE261" s="215"/>
      <c r="BF261" s="215"/>
      <c r="BG261" s="215"/>
      <c r="BH261" s="215"/>
    </row>
    <row r="262" spans="1:60" outlineLevel="1" x14ac:dyDescent="0.2">
      <c r="A262" s="241">
        <v>110</v>
      </c>
      <c r="B262" s="242" t="s">
        <v>501</v>
      </c>
      <c r="C262" s="253" t="s">
        <v>502</v>
      </c>
      <c r="D262" s="243" t="s">
        <v>270</v>
      </c>
      <c r="E262" s="244">
        <v>80</v>
      </c>
      <c r="F262" s="245"/>
      <c r="G262" s="246">
        <f>ROUND(E262*F262,2)</f>
        <v>0</v>
      </c>
      <c r="H262" s="245"/>
      <c r="I262" s="246">
        <f>ROUND(E262*H262,2)</f>
        <v>0</v>
      </c>
      <c r="J262" s="245"/>
      <c r="K262" s="246">
        <f>ROUND(E262*J262,2)</f>
        <v>0</v>
      </c>
      <c r="L262" s="246">
        <v>21</v>
      </c>
      <c r="M262" s="246">
        <f>G262*(1+L262/100)</f>
        <v>0</v>
      </c>
      <c r="N262" s="246">
        <v>0</v>
      </c>
      <c r="O262" s="246">
        <f>ROUND(E262*N262,2)</f>
        <v>0</v>
      </c>
      <c r="P262" s="246">
        <v>0</v>
      </c>
      <c r="Q262" s="246">
        <f>ROUND(E262*P262,2)</f>
        <v>0</v>
      </c>
      <c r="R262" s="246"/>
      <c r="S262" s="246" t="s">
        <v>148</v>
      </c>
      <c r="T262" s="247" t="s">
        <v>143</v>
      </c>
      <c r="U262" s="224">
        <v>0</v>
      </c>
      <c r="V262" s="224">
        <f>ROUND(E262*U262,2)</f>
        <v>0</v>
      </c>
      <c r="W262" s="224"/>
      <c r="X262" s="224" t="s">
        <v>149</v>
      </c>
      <c r="Y262" s="215"/>
      <c r="Z262" s="215"/>
      <c r="AA262" s="215"/>
      <c r="AB262" s="215"/>
      <c r="AC262" s="215"/>
      <c r="AD262" s="215"/>
      <c r="AE262" s="215"/>
      <c r="AF262" s="215"/>
      <c r="AG262" s="215" t="s">
        <v>150</v>
      </c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5"/>
      <c r="AZ262" s="215"/>
      <c r="BA262" s="215"/>
      <c r="BB262" s="215"/>
      <c r="BC262" s="215"/>
      <c r="BD262" s="215"/>
      <c r="BE262" s="215"/>
      <c r="BF262" s="215"/>
      <c r="BG262" s="215"/>
      <c r="BH262" s="215"/>
    </row>
    <row r="263" spans="1:60" outlineLevel="1" x14ac:dyDescent="0.2">
      <c r="A263" s="241">
        <v>111</v>
      </c>
      <c r="B263" s="242" t="s">
        <v>503</v>
      </c>
      <c r="C263" s="253" t="s">
        <v>504</v>
      </c>
      <c r="D263" s="243" t="s">
        <v>270</v>
      </c>
      <c r="E263" s="244">
        <v>20</v>
      </c>
      <c r="F263" s="245"/>
      <c r="G263" s="246">
        <f>ROUND(E263*F263,2)</f>
        <v>0</v>
      </c>
      <c r="H263" s="245"/>
      <c r="I263" s="246">
        <f>ROUND(E263*H263,2)</f>
        <v>0</v>
      </c>
      <c r="J263" s="245"/>
      <c r="K263" s="246">
        <f>ROUND(E263*J263,2)</f>
        <v>0</v>
      </c>
      <c r="L263" s="246">
        <v>21</v>
      </c>
      <c r="M263" s="246">
        <f>G263*(1+L263/100)</f>
        <v>0</v>
      </c>
      <c r="N263" s="246">
        <v>0</v>
      </c>
      <c r="O263" s="246">
        <f>ROUND(E263*N263,2)</f>
        <v>0</v>
      </c>
      <c r="P263" s="246">
        <v>0</v>
      </c>
      <c r="Q263" s="246">
        <f>ROUND(E263*P263,2)</f>
        <v>0</v>
      </c>
      <c r="R263" s="246"/>
      <c r="S263" s="246" t="s">
        <v>148</v>
      </c>
      <c r="T263" s="247" t="s">
        <v>143</v>
      </c>
      <c r="U263" s="224">
        <v>0</v>
      </c>
      <c r="V263" s="224">
        <f>ROUND(E263*U263,2)</f>
        <v>0</v>
      </c>
      <c r="W263" s="224"/>
      <c r="X263" s="224" t="s">
        <v>149</v>
      </c>
      <c r="Y263" s="215"/>
      <c r="Z263" s="215"/>
      <c r="AA263" s="215"/>
      <c r="AB263" s="215"/>
      <c r="AC263" s="215"/>
      <c r="AD263" s="215"/>
      <c r="AE263" s="215"/>
      <c r="AF263" s="215"/>
      <c r="AG263" s="215" t="s">
        <v>150</v>
      </c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</row>
    <row r="264" spans="1:60" outlineLevel="1" x14ac:dyDescent="0.2">
      <c r="A264" s="241">
        <v>112</v>
      </c>
      <c r="B264" s="242" t="s">
        <v>505</v>
      </c>
      <c r="C264" s="253" t="s">
        <v>506</v>
      </c>
      <c r="D264" s="243" t="s">
        <v>270</v>
      </c>
      <c r="E264" s="244">
        <v>40</v>
      </c>
      <c r="F264" s="245"/>
      <c r="G264" s="246">
        <f>ROUND(E264*F264,2)</f>
        <v>0</v>
      </c>
      <c r="H264" s="245"/>
      <c r="I264" s="246">
        <f>ROUND(E264*H264,2)</f>
        <v>0</v>
      </c>
      <c r="J264" s="245"/>
      <c r="K264" s="246">
        <f>ROUND(E264*J264,2)</f>
        <v>0</v>
      </c>
      <c r="L264" s="246">
        <v>21</v>
      </c>
      <c r="M264" s="246">
        <f>G264*(1+L264/100)</f>
        <v>0</v>
      </c>
      <c r="N264" s="246">
        <v>0</v>
      </c>
      <c r="O264" s="246">
        <f>ROUND(E264*N264,2)</f>
        <v>0</v>
      </c>
      <c r="P264" s="246">
        <v>0</v>
      </c>
      <c r="Q264" s="246">
        <f>ROUND(E264*P264,2)</f>
        <v>0</v>
      </c>
      <c r="R264" s="246"/>
      <c r="S264" s="246" t="s">
        <v>148</v>
      </c>
      <c r="T264" s="247" t="s">
        <v>143</v>
      </c>
      <c r="U264" s="224">
        <v>0</v>
      </c>
      <c r="V264" s="224">
        <f>ROUND(E264*U264,2)</f>
        <v>0</v>
      </c>
      <c r="W264" s="224"/>
      <c r="X264" s="224" t="s">
        <v>149</v>
      </c>
      <c r="Y264" s="215"/>
      <c r="Z264" s="215"/>
      <c r="AA264" s="215"/>
      <c r="AB264" s="215"/>
      <c r="AC264" s="215"/>
      <c r="AD264" s="215"/>
      <c r="AE264" s="215"/>
      <c r="AF264" s="215"/>
      <c r="AG264" s="215" t="s">
        <v>150</v>
      </c>
      <c r="AH264" s="215"/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5"/>
      <c r="AZ264" s="215"/>
      <c r="BA264" s="215"/>
      <c r="BB264" s="215"/>
      <c r="BC264" s="215"/>
      <c r="BD264" s="215"/>
      <c r="BE264" s="215"/>
      <c r="BF264" s="215"/>
      <c r="BG264" s="215"/>
      <c r="BH264" s="215"/>
    </row>
    <row r="265" spans="1:60" outlineLevel="1" x14ac:dyDescent="0.2">
      <c r="A265" s="241">
        <v>113</v>
      </c>
      <c r="B265" s="242" t="s">
        <v>507</v>
      </c>
      <c r="C265" s="253" t="s">
        <v>508</v>
      </c>
      <c r="D265" s="243" t="s">
        <v>270</v>
      </c>
      <c r="E265" s="244">
        <v>95</v>
      </c>
      <c r="F265" s="245"/>
      <c r="G265" s="246">
        <f>ROUND(E265*F265,2)</f>
        <v>0</v>
      </c>
      <c r="H265" s="245"/>
      <c r="I265" s="246">
        <f>ROUND(E265*H265,2)</f>
        <v>0</v>
      </c>
      <c r="J265" s="245"/>
      <c r="K265" s="246">
        <f>ROUND(E265*J265,2)</f>
        <v>0</v>
      </c>
      <c r="L265" s="246">
        <v>21</v>
      </c>
      <c r="M265" s="246">
        <f>G265*(1+L265/100)</f>
        <v>0</v>
      </c>
      <c r="N265" s="246">
        <v>0</v>
      </c>
      <c r="O265" s="246">
        <f>ROUND(E265*N265,2)</f>
        <v>0</v>
      </c>
      <c r="P265" s="246">
        <v>0</v>
      </c>
      <c r="Q265" s="246">
        <f>ROUND(E265*P265,2)</f>
        <v>0</v>
      </c>
      <c r="R265" s="246"/>
      <c r="S265" s="246" t="s">
        <v>148</v>
      </c>
      <c r="T265" s="247" t="s">
        <v>143</v>
      </c>
      <c r="U265" s="224">
        <v>0</v>
      </c>
      <c r="V265" s="224">
        <f>ROUND(E265*U265,2)</f>
        <v>0</v>
      </c>
      <c r="W265" s="224"/>
      <c r="X265" s="224" t="s">
        <v>149</v>
      </c>
      <c r="Y265" s="215"/>
      <c r="Z265" s="215"/>
      <c r="AA265" s="215"/>
      <c r="AB265" s="215"/>
      <c r="AC265" s="215"/>
      <c r="AD265" s="215"/>
      <c r="AE265" s="215"/>
      <c r="AF265" s="215"/>
      <c r="AG265" s="215" t="s">
        <v>150</v>
      </c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5"/>
      <c r="BG265" s="215"/>
      <c r="BH265" s="215"/>
    </row>
    <row r="266" spans="1:60" outlineLevel="1" x14ac:dyDescent="0.2">
      <c r="A266" s="241">
        <v>114</v>
      </c>
      <c r="B266" s="242" t="s">
        <v>509</v>
      </c>
      <c r="C266" s="253" t="s">
        <v>510</v>
      </c>
      <c r="D266" s="243" t="s">
        <v>270</v>
      </c>
      <c r="E266" s="244">
        <v>180</v>
      </c>
      <c r="F266" s="245"/>
      <c r="G266" s="246">
        <f>ROUND(E266*F266,2)</f>
        <v>0</v>
      </c>
      <c r="H266" s="245"/>
      <c r="I266" s="246">
        <f>ROUND(E266*H266,2)</f>
        <v>0</v>
      </c>
      <c r="J266" s="245"/>
      <c r="K266" s="246">
        <f>ROUND(E266*J266,2)</f>
        <v>0</v>
      </c>
      <c r="L266" s="246">
        <v>21</v>
      </c>
      <c r="M266" s="246">
        <f>G266*(1+L266/100)</f>
        <v>0</v>
      </c>
      <c r="N266" s="246">
        <v>0</v>
      </c>
      <c r="O266" s="246">
        <f>ROUND(E266*N266,2)</f>
        <v>0</v>
      </c>
      <c r="P266" s="246">
        <v>0</v>
      </c>
      <c r="Q266" s="246">
        <f>ROUND(E266*P266,2)</f>
        <v>0</v>
      </c>
      <c r="R266" s="246"/>
      <c r="S266" s="246" t="s">
        <v>148</v>
      </c>
      <c r="T266" s="247" t="s">
        <v>143</v>
      </c>
      <c r="U266" s="224">
        <v>0</v>
      </c>
      <c r="V266" s="224">
        <f>ROUND(E266*U266,2)</f>
        <v>0</v>
      </c>
      <c r="W266" s="224"/>
      <c r="X266" s="224" t="s">
        <v>161</v>
      </c>
      <c r="Y266" s="215"/>
      <c r="Z266" s="215"/>
      <c r="AA266" s="215"/>
      <c r="AB266" s="215"/>
      <c r="AC266" s="215"/>
      <c r="AD266" s="215"/>
      <c r="AE266" s="215"/>
      <c r="AF266" s="215"/>
      <c r="AG266" s="215" t="s">
        <v>464</v>
      </c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5"/>
      <c r="BD266" s="215"/>
      <c r="BE266" s="215"/>
      <c r="BF266" s="215"/>
      <c r="BG266" s="215"/>
      <c r="BH266" s="215"/>
    </row>
    <row r="267" spans="1:60" outlineLevel="1" x14ac:dyDescent="0.2">
      <c r="A267" s="241">
        <v>115</v>
      </c>
      <c r="B267" s="242" t="s">
        <v>511</v>
      </c>
      <c r="C267" s="253" t="s">
        <v>512</v>
      </c>
      <c r="D267" s="243" t="s">
        <v>445</v>
      </c>
      <c r="E267" s="244">
        <v>40</v>
      </c>
      <c r="F267" s="245"/>
      <c r="G267" s="246">
        <f>ROUND(E267*F267,2)</f>
        <v>0</v>
      </c>
      <c r="H267" s="245"/>
      <c r="I267" s="246">
        <f>ROUND(E267*H267,2)</f>
        <v>0</v>
      </c>
      <c r="J267" s="245"/>
      <c r="K267" s="246">
        <f>ROUND(E267*J267,2)</f>
        <v>0</v>
      </c>
      <c r="L267" s="246">
        <v>21</v>
      </c>
      <c r="M267" s="246">
        <f>G267*(1+L267/100)</f>
        <v>0</v>
      </c>
      <c r="N267" s="246">
        <v>0</v>
      </c>
      <c r="O267" s="246">
        <f>ROUND(E267*N267,2)</f>
        <v>0</v>
      </c>
      <c r="P267" s="246">
        <v>0</v>
      </c>
      <c r="Q267" s="246">
        <f>ROUND(E267*P267,2)</f>
        <v>0</v>
      </c>
      <c r="R267" s="246"/>
      <c r="S267" s="246" t="s">
        <v>148</v>
      </c>
      <c r="T267" s="247" t="s">
        <v>143</v>
      </c>
      <c r="U267" s="224">
        <v>0</v>
      </c>
      <c r="V267" s="224">
        <f>ROUND(E267*U267,2)</f>
        <v>0</v>
      </c>
      <c r="W267" s="224"/>
      <c r="X267" s="224" t="s">
        <v>149</v>
      </c>
      <c r="Y267" s="215"/>
      <c r="Z267" s="215"/>
      <c r="AA267" s="215"/>
      <c r="AB267" s="215"/>
      <c r="AC267" s="215"/>
      <c r="AD267" s="215"/>
      <c r="AE267" s="215"/>
      <c r="AF267" s="215"/>
      <c r="AG267" s="215" t="s">
        <v>150</v>
      </c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</row>
    <row r="268" spans="1:60" outlineLevel="1" x14ac:dyDescent="0.2">
      <c r="A268" s="241">
        <v>116</v>
      </c>
      <c r="B268" s="242" t="s">
        <v>513</v>
      </c>
      <c r="C268" s="253" t="s">
        <v>514</v>
      </c>
      <c r="D268" s="243" t="s">
        <v>445</v>
      </c>
      <c r="E268" s="244">
        <v>40</v>
      </c>
      <c r="F268" s="245"/>
      <c r="G268" s="246">
        <f>ROUND(E268*F268,2)</f>
        <v>0</v>
      </c>
      <c r="H268" s="245"/>
      <c r="I268" s="246">
        <f>ROUND(E268*H268,2)</f>
        <v>0</v>
      </c>
      <c r="J268" s="245"/>
      <c r="K268" s="246">
        <f>ROUND(E268*J268,2)</f>
        <v>0</v>
      </c>
      <c r="L268" s="246">
        <v>21</v>
      </c>
      <c r="M268" s="246">
        <f>G268*(1+L268/100)</f>
        <v>0</v>
      </c>
      <c r="N268" s="246">
        <v>0</v>
      </c>
      <c r="O268" s="246">
        <f>ROUND(E268*N268,2)</f>
        <v>0</v>
      </c>
      <c r="P268" s="246">
        <v>0</v>
      </c>
      <c r="Q268" s="246">
        <f>ROUND(E268*P268,2)</f>
        <v>0</v>
      </c>
      <c r="R268" s="246"/>
      <c r="S268" s="246" t="s">
        <v>148</v>
      </c>
      <c r="T268" s="247" t="s">
        <v>143</v>
      </c>
      <c r="U268" s="224">
        <v>0</v>
      </c>
      <c r="V268" s="224">
        <f>ROUND(E268*U268,2)</f>
        <v>0</v>
      </c>
      <c r="W268" s="224"/>
      <c r="X268" s="224" t="s">
        <v>149</v>
      </c>
      <c r="Y268" s="215"/>
      <c r="Z268" s="215"/>
      <c r="AA268" s="215"/>
      <c r="AB268" s="215"/>
      <c r="AC268" s="215"/>
      <c r="AD268" s="215"/>
      <c r="AE268" s="215"/>
      <c r="AF268" s="215"/>
      <c r="AG268" s="215" t="s">
        <v>150</v>
      </c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</row>
    <row r="269" spans="1:60" outlineLevel="1" x14ac:dyDescent="0.2">
      <c r="A269" s="241">
        <v>117</v>
      </c>
      <c r="B269" s="242" t="s">
        <v>515</v>
      </c>
      <c r="C269" s="253" t="s">
        <v>516</v>
      </c>
      <c r="D269" s="243" t="s">
        <v>445</v>
      </c>
      <c r="E269" s="244">
        <v>1</v>
      </c>
      <c r="F269" s="245"/>
      <c r="G269" s="246">
        <f>ROUND(E269*F269,2)</f>
        <v>0</v>
      </c>
      <c r="H269" s="245"/>
      <c r="I269" s="246">
        <f>ROUND(E269*H269,2)</f>
        <v>0</v>
      </c>
      <c r="J269" s="245"/>
      <c r="K269" s="246">
        <f>ROUND(E269*J269,2)</f>
        <v>0</v>
      </c>
      <c r="L269" s="246">
        <v>21</v>
      </c>
      <c r="M269" s="246">
        <f>G269*(1+L269/100)</f>
        <v>0</v>
      </c>
      <c r="N269" s="246">
        <v>0</v>
      </c>
      <c r="O269" s="246">
        <f>ROUND(E269*N269,2)</f>
        <v>0</v>
      </c>
      <c r="P269" s="246">
        <v>0</v>
      </c>
      <c r="Q269" s="246">
        <f>ROUND(E269*P269,2)</f>
        <v>0</v>
      </c>
      <c r="R269" s="246"/>
      <c r="S269" s="246" t="s">
        <v>148</v>
      </c>
      <c r="T269" s="247" t="s">
        <v>143</v>
      </c>
      <c r="U269" s="224">
        <v>0</v>
      </c>
      <c r="V269" s="224">
        <f>ROUND(E269*U269,2)</f>
        <v>0</v>
      </c>
      <c r="W269" s="224"/>
      <c r="X269" s="224" t="s">
        <v>149</v>
      </c>
      <c r="Y269" s="215"/>
      <c r="Z269" s="215"/>
      <c r="AA269" s="215"/>
      <c r="AB269" s="215"/>
      <c r="AC269" s="215"/>
      <c r="AD269" s="215"/>
      <c r="AE269" s="215"/>
      <c r="AF269" s="215"/>
      <c r="AG269" s="215" t="s">
        <v>150</v>
      </c>
      <c r="AH269" s="215"/>
      <c r="AI269" s="215"/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5"/>
      <c r="AY269" s="215"/>
      <c r="AZ269" s="215"/>
      <c r="BA269" s="215"/>
      <c r="BB269" s="215"/>
      <c r="BC269" s="215"/>
      <c r="BD269" s="215"/>
      <c r="BE269" s="215"/>
      <c r="BF269" s="215"/>
      <c r="BG269" s="215"/>
      <c r="BH269" s="215"/>
    </row>
    <row r="270" spans="1:60" outlineLevel="1" x14ac:dyDescent="0.2">
      <c r="A270" s="241">
        <v>118</v>
      </c>
      <c r="B270" s="242" t="s">
        <v>517</v>
      </c>
      <c r="C270" s="253" t="s">
        <v>518</v>
      </c>
      <c r="D270" s="243" t="s">
        <v>445</v>
      </c>
      <c r="E270" s="244">
        <v>3</v>
      </c>
      <c r="F270" s="245"/>
      <c r="G270" s="246">
        <f>ROUND(E270*F270,2)</f>
        <v>0</v>
      </c>
      <c r="H270" s="245"/>
      <c r="I270" s="246">
        <f>ROUND(E270*H270,2)</f>
        <v>0</v>
      </c>
      <c r="J270" s="245"/>
      <c r="K270" s="246">
        <f>ROUND(E270*J270,2)</f>
        <v>0</v>
      </c>
      <c r="L270" s="246">
        <v>21</v>
      </c>
      <c r="M270" s="246">
        <f>G270*(1+L270/100)</f>
        <v>0</v>
      </c>
      <c r="N270" s="246">
        <v>0</v>
      </c>
      <c r="O270" s="246">
        <f>ROUND(E270*N270,2)</f>
        <v>0</v>
      </c>
      <c r="P270" s="246">
        <v>0</v>
      </c>
      <c r="Q270" s="246">
        <f>ROUND(E270*P270,2)</f>
        <v>0</v>
      </c>
      <c r="R270" s="246"/>
      <c r="S270" s="246" t="s">
        <v>148</v>
      </c>
      <c r="T270" s="247" t="s">
        <v>143</v>
      </c>
      <c r="U270" s="224">
        <v>0</v>
      </c>
      <c r="V270" s="224">
        <f>ROUND(E270*U270,2)</f>
        <v>0</v>
      </c>
      <c r="W270" s="224"/>
      <c r="X270" s="224" t="s">
        <v>149</v>
      </c>
      <c r="Y270" s="215"/>
      <c r="Z270" s="215"/>
      <c r="AA270" s="215"/>
      <c r="AB270" s="215"/>
      <c r="AC270" s="215"/>
      <c r="AD270" s="215"/>
      <c r="AE270" s="215"/>
      <c r="AF270" s="215"/>
      <c r="AG270" s="215" t="s">
        <v>150</v>
      </c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5"/>
      <c r="AY270" s="215"/>
      <c r="AZ270" s="215"/>
      <c r="BA270" s="215"/>
      <c r="BB270" s="215"/>
      <c r="BC270" s="215"/>
      <c r="BD270" s="215"/>
      <c r="BE270" s="215"/>
      <c r="BF270" s="215"/>
      <c r="BG270" s="215"/>
      <c r="BH270" s="215"/>
    </row>
    <row r="271" spans="1:60" outlineLevel="1" x14ac:dyDescent="0.2">
      <c r="A271" s="241">
        <v>119</v>
      </c>
      <c r="B271" s="242" t="s">
        <v>519</v>
      </c>
      <c r="C271" s="253" t="s">
        <v>520</v>
      </c>
      <c r="D271" s="243" t="s">
        <v>445</v>
      </c>
      <c r="E271" s="244">
        <v>1</v>
      </c>
      <c r="F271" s="245"/>
      <c r="G271" s="246">
        <f>ROUND(E271*F271,2)</f>
        <v>0</v>
      </c>
      <c r="H271" s="245"/>
      <c r="I271" s="246">
        <f>ROUND(E271*H271,2)</f>
        <v>0</v>
      </c>
      <c r="J271" s="245"/>
      <c r="K271" s="246">
        <f>ROUND(E271*J271,2)</f>
        <v>0</v>
      </c>
      <c r="L271" s="246">
        <v>21</v>
      </c>
      <c r="M271" s="246">
        <f>G271*(1+L271/100)</f>
        <v>0</v>
      </c>
      <c r="N271" s="246">
        <v>0</v>
      </c>
      <c r="O271" s="246">
        <f>ROUND(E271*N271,2)</f>
        <v>0</v>
      </c>
      <c r="P271" s="246">
        <v>0</v>
      </c>
      <c r="Q271" s="246">
        <f>ROUND(E271*P271,2)</f>
        <v>0</v>
      </c>
      <c r="R271" s="246"/>
      <c r="S271" s="246" t="s">
        <v>148</v>
      </c>
      <c r="T271" s="247" t="s">
        <v>143</v>
      </c>
      <c r="U271" s="224">
        <v>0</v>
      </c>
      <c r="V271" s="224">
        <f>ROUND(E271*U271,2)</f>
        <v>0</v>
      </c>
      <c r="W271" s="224"/>
      <c r="X271" s="224" t="s">
        <v>149</v>
      </c>
      <c r="Y271" s="215"/>
      <c r="Z271" s="215"/>
      <c r="AA271" s="215"/>
      <c r="AB271" s="215"/>
      <c r="AC271" s="215"/>
      <c r="AD271" s="215"/>
      <c r="AE271" s="215"/>
      <c r="AF271" s="215"/>
      <c r="AG271" s="215" t="s">
        <v>150</v>
      </c>
      <c r="AH271" s="215"/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  <c r="AU271" s="215"/>
      <c r="AV271" s="215"/>
      <c r="AW271" s="215"/>
      <c r="AX271" s="215"/>
      <c r="AY271" s="215"/>
      <c r="AZ271" s="215"/>
      <c r="BA271" s="215"/>
      <c r="BB271" s="215"/>
      <c r="BC271" s="215"/>
      <c r="BD271" s="215"/>
      <c r="BE271" s="215"/>
      <c r="BF271" s="215"/>
      <c r="BG271" s="215"/>
      <c r="BH271" s="215"/>
    </row>
    <row r="272" spans="1:60" outlineLevel="1" x14ac:dyDescent="0.2">
      <c r="A272" s="241">
        <v>120</v>
      </c>
      <c r="B272" s="242" t="s">
        <v>521</v>
      </c>
      <c r="C272" s="253" t="s">
        <v>522</v>
      </c>
      <c r="D272" s="243" t="s">
        <v>445</v>
      </c>
      <c r="E272" s="244">
        <v>3</v>
      </c>
      <c r="F272" s="245"/>
      <c r="G272" s="246">
        <f>ROUND(E272*F272,2)</f>
        <v>0</v>
      </c>
      <c r="H272" s="245"/>
      <c r="I272" s="246">
        <f>ROUND(E272*H272,2)</f>
        <v>0</v>
      </c>
      <c r="J272" s="245"/>
      <c r="K272" s="246">
        <f>ROUND(E272*J272,2)</f>
        <v>0</v>
      </c>
      <c r="L272" s="246">
        <v>21</v>
      </c>
      <c r="M272" s="246">
        <f>G272*(1+L272/100)</f>
        <v>0</v>
      </c>
      <c r="N272" s="246">
        <v>0</v>
      </c>
      <c r="O272" s="246">
        <f>ROUND(E272*N272,2)</f>
        <v>0</v>
      </c>
      <c r="P272" s="246">
        <v>0</v>
      </c>
      <c r="Q272" s="246">
        <f>ROUND(E272*P272,2)</f>
        <v>0</v>
      </c>
      <c r="R272" s="246"/>
      <c r="S272" s="246" t="s">
        <v>148</v>
      </c>
      <c r="T272" s="247" t="s">
        <v>143</v>
      </c>
      <c r="U272" s="224">
        <v>0</v>
      </c>
      <c r="V272" s="224">
        <f>ROUND(E272*U272,2)</f>
        <v>0</v>
      </c>
      <c r="W272" s="224"/>
      <c r="X272" s="224" t="s">
        <v>149</v>
      </c>
      <c r="Y272" s="215"/>
      <c r="Z272" s="215"/>
      <c r="AA272" s="215"/>
      <c r="AB272" s="215"/>
      <c r="AC272" s="215"/>
      <c r="AD272" s="215"/>
      <c r="AE272" s="215"/>
      <c r="AF272" s="215"/>
      <c r="AG272" s="215" t="s">
        <v>150</v>
      </c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5"/>
      <c r="AZ272" s="215"/>
      <c r="BA272" s="215"/>
      <c r="BB272" s="215"/>
      <c r="BC272" s="215"/>
      <c r="BD272" s="215"/>
      <c r="BE272" s="215"/>
      <c r="BF272" s="215"/>
      <c r="BG272" s="215"/>
      <c r="BH272" s="215"/>
    </row>
    <row r="273" spans="1:60" outlineLevel="1" x14ac:dyDescent="0.2">
      <c r="A273" s="241">
        <v>121</v>
      </c>
      <c r="B273" s="242" t="s">
        <v>523</v>
      </c>
      <c r="C273" s="253" t="s">
        <v>524</v>
      </c>
      <c r="D273" s="243" t="s">
        <v>445</v>
      </c>
      <c r="E273" s="244">
        <v>1</v>
      </c>
      <c r="F273" s="245"/>
      <c r="G273" s="246">
        <f>ROUND(E273*F273,2)</f>
        <v>0</v>
      </c>
      <c r="H273" s="245"/>
      <c r="I273" s="246">
        <f>ROUND(E273*H273,2)</f>
        <v>0</v>
      </c>
      <c r="J273" s="245"/>
      <c r="K273" s="246">
        <f>ROUND(E273*J273,2)</f>
        <v>0</v>
      </c>
      <c r="L273" s="246">
        <v>21</v>
      </c>
      <c r="M273" s="246">
        <f>G273*(1+L273/100)</f>
        <v>0</v>
      </c>
      <c r="N273" s="246">
        <v>0</v>
      </c>
      <c r="O273" s="246">
        <f>ROUND(E273*N273,2)</f>
        <v>0</v>
      </c>
      <c r="P273" s="246">
        <v>0</v>
      </c>
      <c r="Q273" s="246">
        <f>ROUND(E273*P273,2)</f>
        <v>0</v>
      </c>
      <c r="R273" s="246"/>
      <c r="S273" s="246" t="s">
        <v>148</v>
      </c>
      <c r="T273" s="247" t="s">
        <v>143</v>
      </c>
      <c r="U273" s="224">
        <v>0</v>
      </c>
      <c r="V273" s="224">
        <f>ROUND(E273*U273,2)</f>
        <v>0</v>
      </c>
      <c r="W273" s="224"/>
      <c r="X273" s="224" t="s">
        <v>161</v>
      </c>
      <c r="Y273" s="215"/>
      <c r="Z273" s="215"/>
      <c r="AA273" s="215"/>
      <c r="AB273" s="215"/>
      <c r="AC273" s="215"/>
      <c r="AD273" s="215"/>
      <c r="AE273" s="215"/>
      <c r="AF273" s="215"/>
      <c r="AG273" s="215" t="s">
        <v>464</v>
      </c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5"/>
      <c r="AZ273" s="215"/>
      <c r="BA273" s="215"/>
      <c r="BB273" s="215"/>
      <c r="BC273" s="215"/>
      <c r="BD273" s="215"/>
      <c r="BE273" s="215"/>
      <c r="BF273" s="215"/>
      <c r="BG273" s="215"/>
      <c r="BH273" s="215"/>
    </row>
    <row r="274" spans="1:60" outlineLevel="1" x14ac:dyDescent="0.2">
      <c r="A274" s="241">
        <v>122</v>
      </c>
      <c r="B274" s="242" t="s">
        <v>525</v>
      </c>
      <c r="C274" s="253" t="s">
        <v>526</v>
      </c>
      <c r="D274" s="243" t="s">
        <v>445</v>
      </c>
      <c r="E274" s="244">
        <v>2</v>
      </c>
      <c r="F274" s="245"/>
      <c r="G274" s="246">
        <f>ROUND(E274*F274,2)</f>
        <v>0</v>
      </c>
      <c r="H274" s="245"/>
      <c r="I274" s="246">
        <f>ROUND(E274*H274,2)</f>
        <v>0</v>
      </c>
      <c r="J274" s="245"/>
      <c r="K274" s="246">
        <f>ROUND(E274*J274,2)</f>
        <v>0</v>
      </c>
      <c r="L274" s="246">
        <v>21</v>
      </c>
      <c r="M274" s="246">
        <f>G274*(1+L274/100)</f>
        <v>0</v>
      </c>
      <c r="N274" s="246">
        <v>0</v>
      </c>
      <c r="O274" s="246">
        <f>ROUND(E274*N274,2)</f>
        <v>0</v>
      </c>
      <c r="P274" s="246">
        <v>0</v>
      </c>
      <c r="Q274" s="246">
        <f>ROUND(E274*P274,2)</f>
        <v>0</v>
      </c>
      <c r="R274" s="246"/>
      <c r="S274" s="246" t="s">
        <v>148</v>
      </c>
      <c r="T274" s="247" t="s">
        <v>143</v>
      </c>
      <c r="U274" s="224">
        <v>0</v>
      </c>
      <c r="V274" s="224">
        <f>ROUND(E274*U274,2)</f>
        <v>0</v>
      </c>
      <c r="W274" s="224"/>
      <c r="X274" s="224" t="s">
        <v>149</v>
      </c>
      <c r="Y274" s="215"/>
      <c r="Z274" s="215"/>
      <c r="AA274" s="215"/>
      <c r="AB274" s="215"/>
      <c r="AC274" s="215"/>
      <c r="AD274" s="215"/>
      <c r="AE274" s="215"/>
      <c r="AF274" s="215"/>
      <c r="AG274" s="215" t="s">
        <v>150</v>
      </c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5"/>
      <c r="AZ274" s="215"/>
      <c r="BA274" s="215"/>
      <c r="BB274" s="215"/>
      <c r="BC274" s="215"/>
      <c r="BD274" s="215"/>
      <c r="BE274" s="215"/>
      <c r="BF274" s="215"/>
      <c r="BG274" s="215"/>
      <c r="BH274" s="215"/>
    </row>
    <row r="275" spans="1:60" outlineLevel="1" x14ac:dyDescent="0.2">
      <c r="A275" s="241">
        <v>123</v>
      </c>
      <c r="B275" s="242" t="s">
        <v>527</v>
      </c>
      <c r="C275" s="253" t="s">
        <v>528</v>
      </c>
      <c r="D275" s="243" t="s">
        <v>445</v>
      </c>
      <c r="E275" s="244">
        <v>1</v>
      </c>
      <c r="F275" s="245"/>
      <c r="G275" s="246">
        <f>ROUND(E275*F275,2)</f>
        <v>0</v>
      </c>
      <c r="H275" s="245"/>
      <c r="I275" s="246">
        <f>ROUND(E275*H275,2)</f>
        <v>0</v>
      </c>
      <c r="J275" s="245"/>
      <c r="K275" s="246">
        <f>ROUND(E275*J275,2)</f>
        <v>0</v>
      </c>
      <c r="L275" s="246">
        <v>21</v>
      </c>
      <c r="M275" s="246">
        <f>G275*(1+L275/100)</f>
        <v>0</v>
      </c>
      <c r="N275" s="246">
        <v>0</v>
      </c>
      <c r="O275" s="246">
        <f>ROUND(E275*N275,2)</f>
        <v>0</v>
      </c>
      <c r="P275" s="246">
        <v>0</v>
      </c>
      <c r="Q275" s="246">
        <f>ROUND(E275*P275,2)</f>
        <v>0</v>
      </c>
      <c r="R275" s="246"/>
      <c r="S275" s="246" t="s">
        <v>148</v>
      </c>
      <c r="T275" s="247" t="s">
        <v>143</v>
      </c>
      <c r="U275" s="224">
        <v>0</v>
      </c>
      <c r="V275" s="224">
        <f>ROUND(E275*U275,2)</f>
        <v>0</v>
      </c>
      <c r="W275" s="224"/>
      <c r="X275" s="224" t="s">
        <v>149</v>
      </c>
      <c r="Y275" s="215"/>
      <c r="Z275" s="215"/>
      <c r="AA275" s="215"/>
      <c r="AB275" s="215"/>
      <c r="AC275" s="215"/>
      <c r="AD275" s="215"/>
      <c r="AE275" s="215"/>
      <c r="AF275" s="215"/>
      <c r="AG275" s="215" t="s">
        <v>150</v>
      </c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5"/>
      <c r="AZ275" s="215"/>
      <c r="BA275" s="215"/>
      <c r="BB275" s="215"/>
      <c r="BC275" s="215"/>
      <c r="BD275" s="215"/>
      <c r="BE275" s="215"/>
      <c r="BF275" s="215"/>
      <c r="BG275" s="215"/>
      <c r="BH275" s="215"/>
    </row>
    <row r="276" spans="1:60" outlineLevel="1" x14ac:dyDescent="0.2">
      <c r="A276" s="241">
        <v>124</v>
      </c>
      <c r="B276" s="242" t="s">
        <v>529</v>
      </c>
      <c r="C276" s="253" t="s">
        <v>530</v>
      </c>
      <c r="D276" s="243" t="s">
        <v>445</v>
      </c>
      <c r="E276" s="244">
        <v>1</v>
      </c>
      <c r="F276" s="245"/>
      <c r="G276" s="246">
        <f>ROUND(E276*F276,2)</f>
        <v>0</v>
      </c>
      <c r="H276" s="245"/>
      <c r="I276" s="246">
        <f>ROUND(E276*H276,2)</f>
        <v>0</v>
      </c>
      <c r="J276" s="245"/>
      <c r="K276" s="246">
        <f>ROUND(E276*J276,2)</f>
        <v>0</v>
      </c>
      <c r="L276" s="246">
        <v>21</v>
      </c>
      <c r="M276" s="246">
        <f>G276*(1+L276/100)</f>
        <v>0</v>
      </c>
      <c r="N276" s="246">
        <v>0</v>
      </c>
      <c r="O276" s="246">
        <f>ROUND(E276*N276,2)</f>
        <v>0</v>
      </c>
      <c r="P276" s="246">
        <v>0</v>
      </c>
      <c r="Q276" s="246">
        <f>ROUND(E276*P276,2)</f>
        <v>0</v>
      </c>
      <c r="R276" s="246"/>
      <c r="S276" s="246" t="s">
        <v>148</v>
      </c>
      <c r="T276" s="247" t="s">
        <v>143</v>
      </c>
      <c r="U276" s="224">
        <v>0</v>
      </c>
      <c r="V276" s="224">
        <f>ROUND(E276*U276,2)</f>
        <v>0</v>
      </c>
      <c r="W276" s="224"/>
      <c r="X276" s="224" t="s">
        <v>149</v>
      </c>
      <c r="Y276" s="215"/>
      <c r="Z276" s="215"/>
      <c r="AA276" s="215"/>
      <c r="AB276" s="215"/>
      <c r="AC276" s="215"/>
      <c r="AD276" s="215"/>
      <c r="AE276" s="215"/>
      <c r="AF276" s="215"/>
      <c r="AG276" s="215" t="s">
        <v>150</v>
      </c>
      <c r="AH276" s="215"/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5"/>
      <c r="AZ276" s="215"/>
      <c r="BA276" s="215"/>
      <c r="BB276" s="215"/>
      <c r="BC276" s="215"/>
      <c r="BD276" s="215"/>
      <c r="BE276" s="215"/>
      <c r="BF276" s="215"/>
      <c r="BG276" s="215"/>
      <c r="BH276" s="215"/>
    </row>
    <row r="277" spans="1:60" outlineLevel="1" x14ac:dyDescent="0.2">
      <c r="A277" s="241">
        <v>125</v>
      </c>
      <c r="B277" s="242" t="s">
        <v>531</v>
      </c>
      <c r="C277" s="253" t="s">
        <v>532</v>
      </c>
      <c r="D277" s="243" t="s">
        <v>445</v>
      </c>
      <c r="E277" s="244">
        <v>1</v>
      </c>
      <c r="F277" s="245"/>
      <c r="G277" s="246">
        <f>ROUND(E277*F277,2)</f>
        <v>0</v>
      </c>
      <c r="H277" s="245"/>
      <c r="I277" s="246">
        <f>ROUND(E277*H277,2)</f>
        <v>0</v>
      </c>
      <c r="J277" s="245"/>
      <c r="K277" s="246">
        <f>ROUND(E277*J277,2)</f>
        <v>0</v>
      </c>
      <c r="L277" s="246">
        <v>21</v>
      </c>
      <c r="M277" s="246">
        <f>G277*(1+L277/100)</f>
        <v>0</v>
      </c>
      <c r="N277" s="246">
        <v>0</v>
      </c>
      <c r="O277" s="246">
        <f>ROUND(E277*N277,2)</f>
        <v>0</v>
      </c>
      <c r="P277" s="246">
        <v>0</v>
      </c>
      <c r="Q277" s="246">
        <f>ROUND(E277*P277,2)</f>
        <v>0</v>
      </c>
      <c r="R277" s="246"/>
      <c r="S277" s="246" t="s">
        <v>148</v>
      </c>
      <c r="T277" s="247" t="s">
        <v>143</v>
      </c>
      <c r="U277" s="224">
        <v>0</v>
      </c>
      <c r="V277" s="224">
        <f>ROUND(E277*U277,2)</f>
        <v>0</v>
      </c>
      <c r="W277" s="224"/>
      <c r="X277" s="224" t="s">
        <v>149</v>
      </c>
      <c r="Y277" s="215"/>
      <c r="Z277" s="215"/>
      <c r="AA277" s="215"/>
      <c r="AB277" s="215"/>
      <c r="AC277" s="215"/>
      <c r="AD277" s="215"/>
      <c r="AE277" s="215"/>
      <c r="AF277" s="215"/>
      <c r="AG277" s="215" t="s">
        <v>150</v>
      </c>
      <c r="AH277" s="215"/>
      <c r="AI277" s="215"/>
      <c r="AJ277" s="215"/>
      <c r="AK277" s="215"/>
      <c r="AL277" s="215"/>
      <c r="AM277" s="215"/>
      <c r="AN277" s="215"/>
      <c r="AO277" s="215"/>
      <c r="AP277" s="215"/>
      <c r="AQ277" s="215"/>
      <c r="AR277" s="215"/>
      <c r="AS277" s="215"/>
      <c r="AT277" s="215"/>
      <c r="AU277" s="215"/>
      <c r="AV277" s="215"/>
      <c r="AW277" s="215"/>
      <c r="AX277" s="215"/>
      <c r="AY277" s="215"/>
      <c r="AZ277" s="215"/>
      <c r="BA277" s="215"/>
      <c r="BB277" s="215"/>
      <c r="BC277" s="215"/>
      <c r="BD277" s="215"/>
      <c r="BE277" s="215"/>
      <c r="BF277" s="215"/>
      <c r="BG277" s="215"/>
      <c r="BH277" s="215"/>
    </row>
    <row r="278" spans="1:60" x14ac:dyDescent="0.2">
      <c r="A278" s="228" t="s">
        <v>136</v>
      </c>
      <c r="B278" s="229" t="s">
        <v>58</v>
      </c>
      <c r="C278" s="252" t="s">
        <v>59</v>
      </c>
      <c r="D278" s="230"/>
      <c r="E278" s="231"/>
      <c r="F278" s="232"/>
      <c r="G278" s="232">
        <f>SUMIF(AG279:AG335,"&lt;&gt;NOR",G279:G335)</f>
        <v>0</v>
      </c>
      <c r="H278" s="232"/>
      <c r="I278" s="232">
        <f>SUM(I279:I335)</f>
        <v>0</v>
      </c>
      <c r="J278" s="232"/>
      <c r="K278" s="232">
        <f>SUM(K279:K335)</f>
        <v>0</v>
      </c>
      <c r="L278" s="232"/>
      <c r="M278" s="232">
        <f>SUM(M279:M335)</f>
        <v>0</v>
      </c>
      <c r="N278" s="232"/>
      <c r="O278" s="232">
        <f>SUM(O279:O335)</f>
        <v>0</v>
      </c>
      <c r="P278" s="232"/>
      <c r="Q278" s="232">
        <f>SUM(Q279:Q335)</f>
        <v>0</v>
      </c>
      <c r="R278" s="232"/>
      <c r="S278" s="232"/>
      <c r="T278" s="233"/>
      <c r="U278" s="227"/>
      <c r="V278" s="227">
        <f>SUM(V279:V335)</f>
        <v>0</v>
      </c>
      <c r="W278" s="227"/>
      <c r="X278" s="227"/>
      <c r="AG278" t="s">
        <v>137</v>
      </c>
    </row>
    <row r="279" spans="1:60" outlineLevel="1" x14ac:dyDescent="0.2">
      <c r="A279" s="241">
        <v>126</v>
      </c>
      <c r="B279" s="242" t="s">
        <v>533</v>
      </c>
      <c r="C279" s="253" t="s">
        <v>534</v>
      </c>
      <c r="D279" s="243" t="s">
        <v>445</v>
      </c>
      <c r="E279" s="244">
        <v>1</v>
      </c>
      <c r="F279" s="245"/>
      <c r="G279" s="246">
        <f>ROUND(E279*F279,2)</f>
        <v>0</v>
      </c>
      <c r="H279" s="245"/>
      <c r="I279" s="246">
        <f>ROUND(E279*H279,2)</f>
        <v>0</v>
      </c>
      <c r="J279" s="245"/>
      <c r="K279" s="246">
        <f>ROUND(E279*J279,2)</f>
        <v>0</v>
      </c>
      <c r="L279" s="246">
        <v>21</v>
      </c>
      <c r="M279" s="246">
        <f>G279*(1+L279/100)</f>
        <v>0</v>
      </c>
      <c r="N279" s="246">
        <v>0</v>
      </c>
      <c r="O279" s="246">
        <f>ROUND(E279*N279,2)</f>
        <v>0</v>
      </c>
      <c r="P279" s="246">
        <v>0</v>
      </c>
      <c r="Q279" s="246">
        <f>ROUND(E279*P279,2)</f>
        <v>0</v>
      </c>
      <c r="R279" s="246"/>
      <c r="S279" s="246" t="s">
        <v>148</v>
      </c>
      <c r="T279" s="247" t="s">
        <v>143</v>
      </c>
      <c r="U279" s="224">
        <v>0</v>
      </c>
      <c r="V279" s="224">
        <f>ROUND(E279*U279,2)</f>
        <v>0</v>
      </c>
      <c r="W279" s="224"/>
      <c r="X279" s="224" t="s">
        <v>149</v>
      </c>
      <c r="Y279" s="215"/>
      <c r="Z279" s="215"/>
      <c r="AA279" s="215"/>
      <c r="AB279" s="215"/>
      <c r="AC279" s="215"/>
      <c r="AD279" s="215"/>
      <c r="AE279" s="215"/>
      <c r="AF279" s="215"/>
      <c r="AG279" s="215" t="s">
        <v>150</v>
      </c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5"/>
      <c r="BD279" s="215"/>
      <c r="BE279" s="215"/>
      <c r="BF279" s="215"/>
      <c r="BG279" s="215"/>
      <c r="BH279" s="215"/>
    </row>
    <row r="280" spans="1:60" outlineLevel="1" x14ac:dyDescent="0.2">
      <c r="A280" s="241">
        <v>127</v>
      </c>
      <c r="B280" s="242" t="s">
        <v>535</v>
      </c>
      <c r="C280" s="253" t="s">
        <v>536</v>
      </c>
      <c r="D280" s="243" t="s">
        <v>445</v>
      </c>
      <c r="E280" s="244">
        <v>1</v>
      </c>
      <c r="F280" s="245"/>
      <c r="G280" s="246">
        <f>ROUND(E280*F280,2)</f>
        <v>0</v>
      </c>
      <c r="H280" s="245"/>
      <c r="I280" s="246">
        <f>ROUND(E280*H280,2)</f>
        <v>0</v>
      </c>
      <c r="J280" s="245"/>
      <c r="K280" s="246">
        <f>ROUND(E280*J280,2)</f>
        <v>0</v>
      </c>
      <c r="L280" s="246">
        <v>21</v>
      </c>
      <c r="M280" s="246">
        <f>G280*(1+L280/100)</f>
        <v>0</v>
      </c>
      <c r="N280" s="246">
        <v>0</v>
      </c>
      <c r="O280" s="246">
        <f>ROUND(E280*N280,2)</f>
        <v>0</v>
      </c>
      <c r="P280" s="246">
        <v>0</v>
      </c>
      <c r="Q280" s="246">
        <f>ROUND(E280*P280,2)</f>
        <v>0</v>
      </c>
      <c r="R280" s="246"/>
      <c r="S280" s="246" t="s">
        <v>148</v>
      </c>
      <c r="T280" s="247" t="s">
        <v>143</v>
      </c>
      <c r="U280" s="224">
        <v>0</v>
      </c>
      <c r="V280" s="224">
        <f>ROUND(E280*U280,2)</f>
        <v>0</v>
      </c>
      <c r="W280" s="224"/>
      <c r="X280" s="224" t="s">
        <v>149</v>
      </c>
      <c r="Y280" s="215"/>
      <c r="Z280" s="215"/>
      <c r="AA280" s="215"/>
      <c r="AB280" s="215"/>
      <c r="AC280" s="215"/>
      <c r="AD280" s="215"/>
      <c r="AE280" s="215"/>
      <c r="AF280" s="215"/>
      <c r="AG280" s="215" t="s">
        <v>150</v>
      </c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5"/>
      <c r="AZ280" s="215"/>
      <c r="BA280" s="215"/>
      <c r="BB280" s="215"/>
      <c r="BC280" s="215"/>
      <c r="BD280" s="215"/>
      <c r="BE280" s="215"/>
      <c r="BF280" s="215"/>
      <c r="BG280" s="215"/>
      <c r="BH280" s="215"/>
    </row>
    <row r="281" spans="1:60" outlineLevel="1" x14ac:dyDescent="0.2">
      <c r="A281" s="241">
        <v>128</v>
      </c>
      <c r="B281" s="242" t="s">
        <v>537</v>
      </c>
      <c r="C281" s="253" t="s">
        <v>538</v>
      </c>
      <c r="D281" s="243" t="s">
        <v>445</v>
      </c>
      <c r="E281" s="244">
        <v>1</v>
      </c>
      <c r="F281" s="245"/>
      <c r="G281" s="246">
        <f>ROUND(E281*F281,2)</f>
        <v>0</v>
      </c>
      <c r="H281" s="245"/>
      <c r="I281" s="246">
        <f>ROUND(E281*H281,2)</f>
        <v>0</v>
      </c>
      <c r="J281" s="245"/>
      <c r="K281" s="246">
        <f>ROUND(E281*J281,2)</f>
        <v>0</v>
      </c>
      <c r="L281" s="246">
        <v>21</v>
      </c>
      <c r="M281" s="246">
        <f>G281*(1+L281/100)</f>
        <v>0</v>
      </c>
      <c r="N281" s="246">
        <v>0</v>
      </c>
      <c r="O281" s="246">
        <f>ROUND(E281*N281,2)</f>
        <v>0</v>
      </c>
      <c r="P281" s="246">
        <v>0</v>
      </c>
      <c r="Q281" s="246">
        <f>ROUND(E281*P281,2)</f>
        <v>0</v>
      </c>
      <c r="R281" s="246"/>
      <c r="S281" s="246" t="s">
        <v>148</v>
      </c>
      <c r="T281" s="247" t="s">
        <v>143</v>
      </c>
      <c r="U281" s="224">
        <v>0</v>
      </c>
      <c r="V281" s="224">
        <f>ROUND(E281*U281,2)</f>
        <v>0</v>
      </c>
      <c r="W281" s="224"/>
      <c r="X281" s="224" t="s">
        <v>149</v>
      </c>
      <c r="Y281" s="215"/>
      <c r="Z281" s="215"/>
      <c r="AA281" s="215"/>
      <c r="AB281" s="215"/>
      <c r="AC281" s="215"/>
      <c r="AD281" s="215"/>
      <c r="AE281" s="215"/>
      <c r="AF281" s="215"/>
      <c r="AG281" s="215" t="s">
        <v>150</v>
      </c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15"/>
      <c r="AZ281" s="215"/>
      <c r="BA281" s="215"/>
      <c r="BB281" s="215"/>
      <c r="BC281" s="215"/>
      <c r="BD281" s="215"/>
      <c r="BE281" s="215"/>
      <c r="BF281" s="215"/>
      <c r="BG281" s="215"/>
      <c r="BH281" s="215"/>
    </row>
    <row r="282" spans="1:60" outlineLevel="1" x14ac:dyDescent="0.2">
      <c r="A282" s="241">
        <v>129</v>
      </c>
      <c r="B282" s="242" t="s">
        <v>539</v>
      </c>
      <c r="C282" s="253" t="s">
        <v>540</v>
      </c>
      <c r="D282" s="243" t="s">
        <v>445</v>
      </c>
      <c r="E282" s="244">
        <v>1</v>
      </c>
      <c r="F282" s="245"/>
      <c r="G282" s="246">
        <f>ROUND(E282*F282,2)</f>
        <v>0</v>
      </c>
      <c r="H282" s="245"/>
      <c r="I282" s="246">
        <f>ROUND(E282*H282,2)</f>
        <v>0</v>
      </c>
      <c r="J282" s="245"/>
      <c r="K282" s="246">
        <f>ROUND(E282*J282,2)</f>
        <v>0</v>
      </c>
      <c r="L282" s="246">
        <v>21</v>
      </c>
      <c r="M282" s="246">
        <f>G282*(1+L282/100)</f>
        <v>0</v>
      </c>
      <c r="N282" s="246">
        <v>0</v>
      </c>
      <c r="O282" s="246">
        <f>ROUND(E282*N282,2)</f>
        <v>0</v>
      </c>
      <c r="P282" s="246">
        <v>0</v>
      </c>
      <c r="Q282" s="246">
        <f>ROUND(E282*P282,2)</f>
        <v>0</v>
      </c>
      <c r="R282" s="246"/>
      <c r="S282" s="246" t="s">
        <v>148</v>
      </c>
      <c r="T282" s="247" t="s">
        <v>143</v>
      </c>
      <c r="U282" s="224">
        <v>0</v>
      </c>
      <c r="V282" s="224">
        <f>ROUND(E282*U282,2)</f>
        <v>0</v>
      </c>
      <c r="W282" s="224"/>
      <c r="X282" s="224" t="s">
        <v>149</v>
      </c>
      <c r="Y282" s="215"/>
      <c r="Z282" s="215"/>
      <c r="AA282" s="215"/>
      <c r="AB282" s="215"/>
      <c r="AC282" s="215"/>
      <c r="AD282" s="215"/>
      <c r="AE282" s="215"/>
      <c r="AF282" s="215"/>
      <c r="AG282" s="215" t="s">
        <v>150</v>
      </c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15"/>
      <c r="AZ282" s="215"/>
      <c r="BA282" s="215"/>
      <c r="BB282" s="215"/>
      <c r="BC282" s="215"/>
      <c r="BD282" s="215"/>
      <c r="BE282" s="215"/>
      <c r="BF282" s="215"/>
      <c r="BG282" s="215"/>
      <c r="BH282" s="215"/>
    </row>
    <row r="283" spans="1:60" outlineLevel="1" x14ac:dyDescent="0.2">
      <c r="A283" s="241">
        <v>130</v>
      </c>
      <c r="B283" s="242" t="s">
        <v>541</v>
      </c>
      <c r="C283" s="253" t="s">
        <v>542</v>
      </c>
      <c r="D283" s="243" t="s">
        <v>445</v>
      </c>
      <c r="E283" s="244">
        <v>1</v>
      </c>
      <c r="F283" s="245"/>
      <c r="G283" s="246">
        <f>ROUND(E283*F283,2)</f>
        <v>0</v>
      </c>
      <c r="H283" s="245"/>
      <c r="I283" s="246">
        <f>ROUND(E283*H283,2)</f>
        <v>0</v>
      </c>
      <c r="J283" s="245"/>
      <c r="K283" s="246">
        <f>ROUND(E283*J283,2)</f>
        <v>0</v>
      </c>
      <c r="L283" s="246">
        <v>21</v>
      </c>
      <c r="M283" s="246">
        <f>G283*(1+L283/100)</f>
        <v>0</v>
      </c>
      <c r="N283" s="246">
        <v>0</v>
      </c>
      <c r="O283" s="246">
        <f>ROUND(E283*N283,2)</f>
        <v>0</v>
      </c>
      <c r="P283" s="246">
        <v>0</v>
      </c>
      <c r="Q283" s="246">
        <f>ROUND(E283*P283,2)</f>
        <v>0</v>
      </c>
      <c r="R283" s="246"/>
      <c r="S283" s="246" t="s">
        <v>148</v>
      </c>
      <c r="T283" s="247" t="s">
        <v>143</v>
      </c>
      <c r="U283" s="224">
        <v>0</v>
      </c>
      <c r="V283" s="224">
        <f>ROUND(E283*U283,2)</f>
        <v>0</v>
      </c>
      <c r="W283" s="224"/>
      <c r="X283" s="224" t="s">
        <v>149</v>
      </c>
      <c r="Y283" s="215"/>
      <c r="Z283" s="215"/>
      <c r="AA283" s="215"/>
      <c r="AB283" s="215"/>
      <c r="AC283" s="215"/>
      <c r="AD283" s="215"/>
      <c r="AE283" s="215"/>
      <c r="AF283" s="215"/>
      <c r="AG283" s="215" t="s">
        <v>150</v>
      </c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5"/>
      <c r="BA283" s="215"/>
      <c r="BB283" s="215"/>
      <c r="BC283" s="215"/>
      <c r="BD283" s="215"/>
      <c r="BE283" s="215"/>
      <c r="BF283" s="215"/>
      <c r="BG283" s="215"/>
      <c r="BH283" s="215"/>
    </row>
    <row r="284" spans="1:60" outlineLevel="1" x14ac:dyDescent="0.2">
      <c r="A284" s="241">
        <v>131</v>
      </c>
      <c r="B284" s="242" t="s">
        <v>543</v>
      </c>
      <c r="C284" s="253" t="s">
        <v>544</v>
      </c>
      <c r="D284" s="243" t="s">
        <v>445</v>
      </c>
      <c r="E284" s="244">
        <v>1</v>
      </c>
      <c r="F284" s="245"/>
      <c r="G284" s="246">
        <f>ROUND(E284*F284,2)</f>
        <v>0</v>
      </c>
      <c r="H284" s="245"/>
      <c r="I284" s="246">
        <f>ROUND(E284*H284,2)</f>
        <v>0</v>
      </c>
      <c r="J284" s="245"/>
      <c r="K284" s="246">
        <f>ROUND(E284*J284,2)</f>
        <v>0</v>
      </c>
      <c r="L284" s="246">
        <v>21</v>
      </c>
      <c r="M284" s="246">
        <f>G284*(1+L284/100)</f>
        <v>0</v>
      </c>
      <c r="N284" s="246">
        <v>0</v>
      </c>
      <c r="O284" s="246">
        <f>ROUND(E284*N284,2)</f>
        <v>0</v>
      </c>
      <c r="P284" s="246">
        <v>0</v>
      </c>
      <c r="Q284" s="246">
        <f>ROUND(E284*P284,2)</f>
        <v>0</v>
      </c>
      <c r="R284" s="246"/>
      <c r="S284" s="246" t="s">
        <v>148</v>
      </c>
      <c r="T284" s="247" t="s">
        <v>143</v>
      </c>
      <c r="U284" s="224">
        <v>0</v>
      </c>
      <c r="V284" s="224">
        <f>ROUND(E284*U284,2)</f>
        <v>0</v>
      </c>
      <c r="W284" s="224"/>
      <c r="X284" s="224" t="s">
        <v>149</v>
      </c>
      <c r="Y284" s="215"/>
      <c r="Z284" s="215"/>
      <c r="AA284" s="215"/>
      <c r="AB284" s="215"/>
      <c r="AC284" s="215"/>
      <c r="AD284" s="215"/>
      <c r="AE284" s="215"/>
      <c r="AF284" s="215"/>
      <c r="AG284" s="215" t="s">
        <v>150</v>
      </c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5"/>
      <c r="BA284" s="215"/>
      <c r="BB284" s="215"/>
      <c r="BC284" s="215"/>
      <c r="BD284" s="215"/>
      <c r="BE284" s="215"/>
      <c r="BF284" s="215"/>
      <c r="BG284" s="215"/>
      <c r="BH284" s="215"/>
    </row>
    <row r="285" spans="1:60" outlineLevel="1" x14ac:dyDescent="0.2">
      <c r="A285" s="241">
        <v>132</v>
      </c>
      <c r="B285" s="242" t="s">
        <v>545</v>
      </c>
      <c r="C285" s="253" t="s">
        <v>546</v>
      </c>
      <c r="D285" s="243" t="s">
        <v>445</v>
      </c>
      <c r="E285" s="244">
        <v>1</v>
      </c>
      <c r="F285" s="245"/>
      <c r="G285" s="246">
        <f>ROUND(E285*F285,2)</f>
        <v>0</v>
      </c>
      <c r="H285" s="245"/>
      <c r="I285" s="246">
        <f>ROUND(E285*H285,2)</f>
        <v>0</v>
      </c>
      <c r="J285" s="245"/>
      <c r="K285" s="246">
        <f>ROUND(E285*J285,2)</f>
        <v>0</v>
      </c>
      <c r="L285" s="246">
        <v>21</v>
      </c>
      <c r="M285" s="246">
        <f>G285*(1+L285/100)</f>
        <v>0</v>
      </c>
      <c r="N285" s="246">
        <v>0</v>
      </c>
      <c r="O285" s="246">
        <f>ROUND(E285*N285,2)</f>
        <v>0</v>
      </c>
      <c r="P285" s="246">
        <v>0</v>
      </c>
      <c r="Q285" s="246">
        <f>ROUND(E285*P285,2)</f>
        <v>0</v>
      </c>
      <c r="R285" s="246"/>
      <c r="S285" s="246" t="s">
        <v>148</v>
      </c>
      <c r="T285" s="247" t="s">
        <v>143</v>
      </c>
      <c r="U285" s="224">
        <v>0</v>
      </c>
      <c r="V285" s="224">
        <f>ROUND(E285*U285,2)</f>
        <v>0</v>
      </c>
      <c r="W285" s="224"/>
      <c r="X285" s="224" t="s">
        <v>149</v>
      </c>
      <c r="Y285" s="215"/>
      <c r="Z285" s="215"/>
      <c r="AA285" s="215"/>
      <c r="AB285" s="215"/>
      <c r="AC285" s="215"/>
      <c r="AD285" s="215"/>
      <c r="AE285" s="215"/>
      <c r="AF285" s="215"/>
      <c r="AG285" s="215" t="s">
        <v>150</v>
      </c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5"/>
      <c r="BG285" s="215"/>
      <c r="BH285" s="215"/>
    </row>
    <row r="286" spans="1:60" outlineLevel="1" x14ac:dyDescent="0.2">
      <c r="A286" s="241">
        <v>133</v>
      </c>
      <c r="B286" s="242" t="s">
        <v>547</v>
      </c>
      <c r="C286" s="253" t="s">
        <v>548</v>
      </c>
      <c r="D286" s="243" t="s">
        <v>445</v>
      </c>
      <c r="E286" s="244">
        <v>1</v>
      </c>
      <c r="F286" s="245"/>
      <c r="G286" s="246">
        <f>ROUND(E286*F286,2)</f>
        <v>0</v>
      </c>
      <c r="H286" s="245"/>
      <c r="I286" s="246">
        <f>ROUND(E286*H286,2)</f>
        <v>0</v>
      </c>
      <c r="J286" s="245"/>
      <c r="K286" s="246">
        <f>ROUND(E286*J286,2)</f>
        <v>0</v>
      </c>
      <c r="L286" s="246">
        <v>21</v>
      </c>
      <c r="M286" s="246">
        <f>G286*(1+L286/100)</f>
        <v>0</v>
      </c>
      <c r="N286" s="246">
        <v>0</v>
      </c>
      <c r="O286" s="246">
        <f>ROUND(E286*N286,2)</f>
        <v>0</v>
      </c>
      <c r="P286" s="246">
        <v>0</v>
      </c>
      <c r="Q286" s="246">
        <f>ROUND(E286*P286,2)</f>
        <v>0</v>
      </c>
      <c r="R286" s="246"/>
      <c r="S286" s="246" t="s">
        <v>148</v>
      </c>
      <c r="T286" s="247" t="s">
        <v>143</v>
      </c>
      <c r="U286" s="224">
        <v>0</v>
      </c>
      <c r="V286" s="224">
        <f>ROUND(E286*U286,2)</f>
        <v>0</v>
      </c>
      <c r="W286" s="224"/>
      <c r="X286" s="224" t="s">
        <v>149</v>
      </c>
      <c r="Y286" s="215"/>
      <c r="Z286" s="215"/>
      <c r="AA286" s="215"/>
      <c r="AB286" s="215"/>
      <c r="AC286" s="215"/>
      <c r="AD286" s="215"/>
      <c r="AE286" s="215"/>
      <c r="AF286" s="215"/>
      <c r="AG286" s="215" t="s">
        <v>150</v>
      </c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</row>
    <row r="287" spans="1:60" outlineLevel="1" x14ac:dyDescent="0.2">
      <c r="A287" s="241">
        <v>134</v>
      </c>
      <c r="B287" s="242" t="s">
        <v>549</v>
      </c>
      <c r="C287" s="253" t="s">
        <v>550</v>
      </c>
      <c r="D287" s="243" t="s">
        <v>445</v>
      </c>
      <c r="E287" s="244">
        <v>1</v>
      </c>
      <c r="F287" s="245"/>
      <c r="G287" s="246">
        <f>ROUND(E287*F287,2)</f>
        <v>0</v>
      </c>
      <c r="H287" s="245"/>
      <c r="I287" s="246">
        <f>ROUND(E287*H287,2)</f>
        <v>0</v>
      </c>
      <c r="J287" s="245"/>
      <c r="K287" s="246">
        <f>ROUND(E287*J287,2)</f>
        <v>0</v>
      </c>
      <c r="L287" s="246">
        <v>21</v>
      </c>
      <c r="M287" s="246">
        <f>G287*(1+L287/100)</f>
        <v>0</v>
      </c>
      <c r="N287" s="246">
        <v>0</v>
      </c>
      <c r="O287" s="246">
        <f>ROUND(E287*N287,2)</f>
        <v>0</v>
      </c>
      <c r="P287" s="246">
        <v>0</v>
      </c>
      <c r="Q287" s="246">
        <f>ROUND(E287*P287,2)</f>
        <v>0</v>
      </c>
      <c r="R287" s="246"/>
      <c r="S287" s="246" t="s">
        <v>148</v>
      </c>
      <c r="T287" s="247" t="s">
        <v>143</v>
      </c>
      <c r="U287" s="224">
        <v>0</v>
      </c>
      <c r="V287" s="224">
        <f>ROUND(E287*U287,2)</f>
        <v>0</v>
      </c>
      <c r="W287" s="224"/>
      <c r="X287" s="224" t="s">
        <v>149</v>
      </c>
      <c r="Y287" s="215"/>
      <c r="Z287" s="215"/>
      <c r="AA287" s="215"/>
      <c r="AB287" s="215"/>
      <c r="AC287" s="215"/>
      <c r="AD287" s="215"/>
      <c r="AE287" s="215"/>
      <c r="AF287" s="215"/>
      <c r="AG287" s="215" t="s">
        <v>150</v>
      </c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5"/>
      <c r="BA287" s="215"/>
      <c r="BB287" s="215"/>
      <c r="BC287" s="215"/>
      <c r="BD287" s="215"/>
      <c r="BE287" s="215"/>
      <c r="BF287" s="215"/>
      <c r="BG287" s="215"/>
      <c r="BH287" s="215"/>
    </row>
    <row r="288" spans="1:60" outlineLevel="1" x14ac:dyDescent="0.2">
      <c r="A288" s="241">
        <v>135</v>
      </c>
      <c r="B288" s="242" t="s">
        <v>551</v>
      </c>
      <c r="C288" s="253" t="s">
        <v>552</v>
      </c>
      <c r="D288" s="243" t="s">
        <v>445</v>
      </c>
      <c r="E288" s="244">
        <v>2</v>
      </c>
      <c r="F288" s="245"/>
      <c r="G288" s="246">
        <f>ROUND(E288*F288,2)</f>
        <v>0</v>
      </c>
      <c r="H288" s="245"/>
      <c r="I288" s="246">
        <f>ROUND(E288*H288,2)</f>
        <v>0</v>
      </c>
      <c r="J288" s="245"/>
      <c r="K288" s="246">
        <f>ROUND(E288*J288,2)</f>
        <v>0</v>
      </c>
      <c r="L288" s="246">
        <v>21</v>
      </c>
      <c r="M288" s="246">
        <f>G288*(1+L288/100)</f>
        <v>0</v>
      </c>
      <c r="N288" s="246">
        <v>0</v>
      </c>
      <c r="O288" s="246">
        <f>ROUND(E288*N288,2)</f>
        <v>0</v>
      </c>
      <c r="P288" s="246">
        <v>0</v>
      </c>
      <c r="Q288" s="246">
        <f>ROUND(E288*P288,2)</f>
        <v>0</v>
      </c>
      <c r="R288" s="246"/>
      <c r="S288" s="246" t="s">
        <v>148</v>
      </c>
      <c r="T288" s="247" t="s">
        <v>143</v>
      </c>
      <c r="U288" s="224">
        <v>0</v>
      </c>
      <c r="V288" s="224">
        <f>ROUND(E288*U288,2)</f>
        <v>0</v>
      </c>
      <c r="W288" s="224"/>
      <c r="X288" s="224" t="s">
        <v>149</v>
      </c>
      <c r="Y288" s="215"/>
      <c r="Z288" s="215"/>
      <c r="AA288" s="215"/>
      <c r="AB288" s="215"/>
      <c r="AC288" s="215"/>
      <c r="AD288" s="215"/>
      <c r="AE288" s="215"/>
      <c r="AF288" s="215"/>
      <c r="AG288" s="215" t="s">
        <v>150</v>
      </c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</row>
    <row r="289" spans="1:60" outlineLevel="1" x14ac:dyDescent="0.2">
      <c r="A289" s="241">
        <v>136</v>
      </c>
      <c r="B289" s="242" t="s">
        <v>553</v>
      </c>
      <c r="C289" s="253" t="s">
        <v>554</v>
      </c>
      <c r="D289" s="243" t="s">
        <v>445</v>
      </c>
      <c r="E289" s="244">
        <v>1</v>
      </c>
      <c r="F289" s="245"/>
      <c r="G289" s="246">
        <f>ROUND(E289*F289,2)</f>
        <v>0</v>
      </c>
      <c r="H289" s="245"/>
      <c r="I289" s="246">
        <f>ROUND(E289*H289,2)</f>
        <v>0</v>
      </c>
      <c r="J289" s="245"/>
      <c r="K289" s="246">
        <f>ROUND(E289*J289,2)</f>
        <v>0</v>
      </c>
      <c r="L289" s="246">
        <v>21</v>
      </c>
      <c r="M289" s="246">
        <f>G289*(1+L289/100)</f>
        <v>0</v>
      </c>
      <c r="N289" s="246">
        <v>0</v>
      </c>
      <c r="O289" s="246">
        <f>ROUND(E289*N289,2)</f>
        <v>0</v>
      </c>
      <c r="P289" s="246">
        <v>0</v>
      </c>
      <c r="Q289" s="246">
        <f>ROUND(E289*P289,2)</f>
        <v>0</v>
      </c>
      <c r="R289" s="246"/>
      <c r="S289" s="246" t="s">
        <v>148</v>
      </c>
      <c r="T289" s="247" t="s">
        <v>143</v>
      </c>
      <c r="U289" s="224">
        <v>0</v>
      </c>
      <c r="V289" s="224">
        <f>ROUND(E289*U289,2)</f>
        <v>0</v>
      </c>
      <c r="W289" s="224"/>
      <c r="X289" s="224" t="s">
        <v>149</v>
      </c>
      <c r="Y289" s="215"/>
      <c r="Z289" s="215"/>
      <c r="AA289" s="215"/>
      <c r="AB289" s="215"/>
      <c r="AC289" s="215"/>
      <c r="AD289" s="215"/>
      <c r="AE289" s="215"/>
      <c r="AF289" s="215"/>
      <c r="AG289" s="215" t="s">
        <v>150</v>
      </c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5"/>
      <c r="BD289" s="215"/>
      <c r="BE289" s="215"/>
      <c r="BF289" s="215"/>
      <c r="BG289" s="215"/>
      <c r="BH289" s="215"/>
    </row>
    <row r="290" spans="1:60" outlineLevel="1" x14ac:dyDescent="0.2">
      <c r="A290" s="241">
        <v>137</v>
      </c>
      <c r="B290" s="242" t="s">
        <v>555</v>
      </c>
      <c r="C290" s="253" t="s">
        <v>556</v>
      </c>
      <c r="D290" s="243" t="s">
        <v>445</v>
      </c>
      <c r="E290" s="244">
        <v>1</v>
      </c>
      <c r="F290" s="245"/>
      <c r="G290" s="246">
        <f>ROUND(E290*F290,2)</f>
        <v>0</v>
      </c>
      <c r="H290" s="245"/>
      <c r="I290" s="246">
        <f>ROUND(E290*H290,2)</f>
        <v>0</v>
      </c>
      <c r="J290" s="245"/>
      <c r="K290" s="246">
        <f>ROUND(E290*J290,2)</f>
        <v>0</v>
      </c>
      <c r="L290" s="246">
        <v>21</v>
      </c>
      <c r="M290" s="246">
        <f>G290*(1+L290/100)</f>
        <v>0</v>
      </c>
      <c r="N290" s="246">
        <v>0</v>
      </c>
      <c r="O290" s="246">
        <f>ROUND(E290*N290,2)</f>
        <v>0</v>
      </c>
      <c r="P290" s="246">
        <v>0</v>
      </c>
      <c r="Q290" s="246">
        <f>ROUND(E290*P290,2)</f>
        <v>0</v>
      </c>
      <c r="R290" s="246"/>
      <c r="S290" s="246" t="s">
        <v>148</v>
      </c>
      <c r="T290" s="247" t="s">
        <v>143</v>
      </c>
      <c r="U290" s="224">
        <v>0</v>
      </c>
      <c r="V290" s="224">
        <f>ROUND(E290*U290,2)</f>
        <v>0</v>
      </c>
      <c r="W290" s="224"/>
      <c r="X290" s="224" t="s">
        <v>161</v>
      </c>
      <c r="Y290" s="215"/>
      <c r="Z290" s="215"/>
      <c r="AA290" s="215"/>
      <c r="AB290" s="215"/>
      <c r="AC290" s="215"/>
      <c r="AD290" s="215"/>
      <c r="AE290" s="215"/>
      <c r="AF290" s="215"/>
      <c r="AG290" s="215" t="s">
        <v>162</v>
      </c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</row>
    <row r="291" spans="1:60" outlineLevel="1" x14ac:dyDescent="0.2">
      <c r="A291" s="241">
        <v>138</v>
      </c>
      <c r="B291" s="242" t="s">
        <v>557</v>
      </c>
      <c r="C291" s="253" t="s">
        <v>558</v>
      </c>
      <c r="D291" s="243" t="s">
        <v>445</v>
      </c>
      <c r="E291" s="244">
        <v>1</v>
      </c>
      <c r="F291" s="245"/>
      <c r="G291" s="246">
        <f>ROUND(E291*F291,2)</f>
        <v>0</v>
      </c>
      <c r="H291" s="245"/>
      <c r="I291" s="246">
        <f>ROUND(E291*H291,2)</f>
        <v>0</v>
      </c>
      <c r="J291" s="245"/>
      <c r="K291" s="246">
        <f>ROUND(E291*J291,2)</f>
        <v>0</v>
      </c>
      <c r="L291" s="246">
        <v>21</v>
      </c>
      <c r="M291" s="246">
        <f>G291*(1+L291/100)</f>
        <v>0</v>
      </c>
      <c r="N291" s="246">
        <v>0</v>
      </c>
      <c r="O291" s="246">
        <f>ROUND(E291*N291,2)</f>
        <v>0</v>
      </c>
      <c r="P291" s="246">
        <v>0</v>
      </c>
      <c r="Q291" s="246">
        <f>ROUND(E291*P291,2)</f>
        <v>0</v>
      </c>
      <c r="R291" s="246"/>
      <c r="S291" s="246" t="s">
        <v>148</v>
      </c>
      <c r="T291" s="247" t="s">
        <v>143</v>
      </c>
      <c r="U291" s="224">
        <v>0</v>
      </c>
      <c r="V291" s="224">
        <f>ROUND(E291*U291,2)</f>
        <v>0</v>
      </c>
      <c r="W291" s="224"/>
      <c r="X291" s="224" t="s">
        <v>149</v>
      </c>
      <c r="Y291" s="215"/>
      <c r="Z291" s="215"/>
      <c r="AA291" s="215"/>
      <c r="AB291" s="215"/>
      <c r="AC291" s="215"/>
      <c r="AD291" s="215"/>
      <c r="AE291" s="215"/>
      <c r="AF291" s="215"/>
      <c r="AG291" s="215" t="s">
        <v>150</v>
      </c>
      <c r="AH291" s="215"/>
      <c r="AI291" s="215"/>
      <c r="AJ291" s="215"/>
      <c r="AK291" s="215"/>
      <c r="AL291" s="215"/>
      <c r="AM291" s="215"/>
      <c r="AN291" s="215"/>
      <c r="AO291" s="215"/>
      <c r="AP291" s="215"/>
      <c r="AQ291" s="215"/>
      <c r="AR291" s="215"/>
      <c r="AS291" s="215"/>
      <c r="AT291" s="215"/>
      <c r="AU291" s="215"/>
      <c r="AV291" s="215"/>
      <c r="AW291" s="215"/>
      <c r="AX291" s="215"/>
      <c r="AY291" s="215"/>
      <c r="AZ291" s="215"/>
      <c r="BA291" s="215"/>
      <c r="BB291" s="215"/>
      <c r="BC291" s="215"/>
      <c r="BD291" s="215"/>
      <c r="BE291" s="215"/>
      <c r="BF291" s="215"/>
      <c r="BG291" s="215"/>
      <c r="BH291" s="215"/>
    </row>
    <row r="292" spans="1:60" outlineLevel="1" x14ac:dyDescent="0.2">
      <c r="A292" s="241">
        <v>139</v>
      </c>
      <c r="B292" s="242" t="s">
        <v>559</v>
      </c>
      <c r="C292" s="253" t="s">
        <v>560</v>
      </c>
      <c r="D292" s="243" t="s">
        <v>445</v>
      </c>
      <c r="E292" s="244">
        <v>3</v>
      </c>
      <c r="F292" s="245"/>
      <c r="G292" s="246">
        <f>ROUND(E292*F292,2)</f>
        <v>0</v>
      </c>
      <c r="H292" s="245"/>
      <c r="I292" s="246">
        <f>ROUND(E292*H292,2)</f>
        <v>0</v>
      </c>
      <c r="J292" s="245"/>
      <c r="K292" s="246">
        <f>ROUND(E292*J292,2)</f>
        <v>0</v>
      </c>
      <c r="L292" s="246">
        <v>21</v>
      </c>
      <c r="M292" s="246">
        <f>G292*(1+L292/100)</f>
        <v>0</v>
      </c>
      <c r="N292" s="246">
        <v>0</v>
      </c>
      <c r="O292" s="246">
        <f>ROUND(E292*N292,2)</f>
        <v>0</v>
      </c>
      <c r="P292" s="246">
        <v>0</v>
      </c>
      <c r="Q292" s="246">
        <f>ROUND(E292*P292,2)</f>
        <v>0</v>
      </c>
      <c r="R292" s="246"/>
      <c r="S292" s="246" t="s">
        <v>148</v>
      </c>
      <c r="T292" s="247" t="s">
        <v>143</v>
      </c>
      <c r="U292" s="224">
        <v>0</v>
      </c>
      <c r="V292" s="224">
        <f>ROUND(E292*U292,2)</f>
        <v>0</v>
      </c>
      <c r="W292" s="224"/>
      <c r="X292" s="224" t="s">
        <v>149</v>
      </c>
      <c r="Y292" s="215"/>
      <c r="Z292" s="215"/>
      <c r="AA292" s="215"/>
      <c r="AB292" s="215"/>
      <c r="AC292" s="215"/>
      <c r="AD292" s="215"/>
      <c r="AE292" s="215"/>
      <c r="AF292" s="215"/>
      <c r="AG292" s="215" t="s">
        <v>150</v>
      </c>
      <c r="AH292" s="215"/>
      <c r="AI292" s="215"/>
      <c r="AJ292" s="215"/>
      <c r="AK292" s="215"/>
      <c r="AL292" s="215"/>
      <c r="AM292" s="215"/>
      <c r="AN292" s="215"/>
      <c r="AO292" s="215"/>
      <c r="AP292" s="215"/>
      <c r="AQ292" s="215"/>
      <c r="AR292" s="215"/>
      <c r="AS292" s="215"/>
      <c r="AT292" s="215"/>
      <c r="AU292" s="215"/>
      <c r="AV292" s="215"/>
      <c r="AW292" s="215"/>
      <c r="AX292" s="215"/>
      <c r="AY292" s="215"/>
      <c r="AZ292" s="215"/>
      <c r="BA292" s="215"/>
      <c r="BB292" s="215"/>
      <c r="BC292" s="215"/>
      <c r="BD292" s="215"/>
      <c r="BE292" s="215"/>
      <c r="BF292" s="215"/>
      <c r="BG292" s="215"/>
      <c r="BH292" s="215"/>
    </row>
    <row r="293" spans="1:60" outlineLevel="1" x14ac:dyDescent="0.2">
      <c r="A293" s="241">
        <v>140</v>
      </c>
      <c r="B293" s="242" t="s">
        <v>561</v>
      </c>
      <c r="C293" s="253" t="s">
        <v>562</v>
      </c>
      <c r="D293" s="243" t="s">
        <v>445</v>
      </c>
      <c r="E293" s="244">
        <v>3</v>
      </c>
      <c r="F293" s="245"/>
      <c r="G293" s="246">
        <f>ROUND(E293*F293,2)</f>
        <v>0</v>
      </c>
      <c r="H293" s="245"/>
      <c r="I293" s="246">
        <f>ROUND(E293*H293,2)</f>
        <v>0</v>
      </c>
      <c r="J293" s="245"/>
      <c r="K293" s="246">
        <f>ROUND(E293*J293,2)</f>
        <v>0</v>
      </c>
      <c r="L293" s="246">
        <v>21</v>
      </c>
      <c r="M293" s="246">
        <f>G293*(1+L293/100)</f>
        <v>0</v>
      </c>
      <c r="N293" s="246">
        <v>0</v>
      </c>
      <c r="O293" s="246">
        <f>ROUND(E293*N293,2)</f>
        <v>0</v>
      </c>
      <c r="P293" s="246">
        <v>0</v>
      </c>
      <c r="Q293" s="246">
        <f>ROUND(E293*P293,2)</f>
        <v>0</v>
      </c>
      <c r="R293" s="246"/>
      <c r="S293" s="246" t="s">
        <v>148</v>
      </c>
      <c r="T293" s="247" t="s">
        <v>143</v>
      </c>
      <c r="U293" s="224">
        <v>0</v>
      </c>
      <c r="V293" s="224">
        <f>ROUND(E293*U293,2)</f>
        <v>0</v>
      </c>
      <c r="W293" s="224"/>
      <c r="X293" s="224" t="s">
        <v>149</v>
      </c>
      <c r="Y293" s="215"/>
      <c r="Z293" s="215"/>
      <c r="AA293" s="215"/>
      <c r="AB293" s="215"/>
      <c r="AC293" s="215"/>
      <c r="AD293" s="215"/>
      <c r="AE293" s="215"/>
      <c r="AF293" s="215"/>
      <c r="AG293" s="215" t="s">
        <v>150</v>
      </c>
      <c r="AH293" s="215"/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/>
      <c r="AT293" s="215"/>
      <c r="AU293" s="215"/>
      <c r="AV293" s="215"/>
      <c r="AW293" s="215"/>
      <c r="AX293" s="215"/>
      <c r="AY293" s="215"/>
      <c r="AZ293" s="215"/>
      <c r="BA293" s="215"/>
      <c r="BB293" s="215"/>
      <c r="BC293" s="215"/>
      <c r="BD293" s="215"/>
      <c r="BE293" s="215"/>
      <c r="BF293" s="215"/>
      <c r="BG293" s="215"/>
      <c r="BH293" s="215"/>
    </row>
    <row r="294" spans="1:60" outlineLevel="1" x14ac:dyDescent="0.2">
      <c r="A294" s="241">
        <v>141</v>
      </c>
      <c r="B294" s="242" t="s">
        <v>563</v>
      </c>
      <c r="C294" s="253" t="s">
        <v>564</v>
      </c>
      <c r="D294" s="243" t="s">
        <v>445</v>
      </c>
      <c r="E294" s="244">
        <v>1</v>
      </c>
      <c r="F294" s="245"/>
      <c r="G294" s="246">
        <f>ROUND(E294*F294,2)</f>
        <v>0</v>
      </c>
      <c r="H294" s="245"/>
      <c r="I294" s="246">
        <f>ROUND(E294*H294,2)</f>
        <v>0</v>
      </c>
      <c r="J294" s="245"/>
      <c r="K294" s="246">
        <f>ROUND(E294*J294,2)</f>
        <v>0</v>
      </c>
      <c r="L294" s="246">
        <v>21</v>
      </c>
      <c r="M294" s="246">
        <f>G294*(1+L294/100)</f>
        <v>0</v>
      </c>
      <c r="N294" s="246">
        <v>0</v>
      </c>
      <c r="O294" s="246">
        <f>ROUND(E294*N294,2)</f>
        <v>0</v>
      </c>
      <c r="P294" s="246">
        <v>0</v>
      </c>
      <c r="Q294" s="246">
        <f>ROUND(E294*P294,2)</f>
        <v>0</v>
      </c>
      <c r="R294" s="246"/>
      <c r="S294" s="246" t="s">
        <v>148</v>
      </c>
      <c r="T294" s="247" t="s">
        <v>143</v>
      </c>
      <c r="U294" s="224">
        <v>0</v>
      </c>
      <c r="V294" s="224">
        <f>ROUND(E294*U294,2)</f>
        <v>0</v>
      </c>
      <c r="W294" s="224"/>
      <c r="X294" s="224" t="s">
        <v>149</v>
      </c>
      <c r="Y294" s="215"/>
      <c r="Z294" s="215"/>
      <c r="AA294" s="215"/>
      <c r="AB294" s="215"/>
      <c r="AC294" s="215"/>
      <c r="AD294" s="215"/>
      <c r="AE294" s="215"/>
      <c r="AF294" s="215"/>
      <c r="AG294" s="215" t="s">
        <v>150</v>
      </c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</row>
    <row r="295" spans="1:60" outlineLevel="1" x14ac:dyDescent="0.2">
      <c r="A295" s="241">
        <v>142</v>
      </c>
      <c r="B295" s="242" t="s">
        <v>565</v>
      </c>
      <c r="C295" s="253" t="s">
        <v>566</v>
      </c>
      <c r="D295" s="243" t="s">
        <v>445</v>
      </c>
      <c r="E295" s="244">
        <v>1</v>
      </c>
      <c r="F295" s="245"/>
      <c r="G295" s="246">
        <f>ROUND(E295*F295,2)</f>
        <v>0</v>
      </c>
      <c r="H295" s="245"/>
      <c r="I295" s="246">
        <f>ROUND(E295*H295,2)</f>
        <v>0</v>
      </c>
      <c r="J295" s="245"/>
      <c r="K295" s="246">
        <f>ROUND(E295*J295,2)</f>
        <v>0</v>
      </c>
      <c r="L295" s="246">
        <v>21</v>
      </c>
      <c r="M295" s="246">
        <f>G295*(1+L295/100)</f>
        <v>0</v>
      </c>
      <c r="N295" s="246">
        <v>0</v>
      </c>
      <c r="O295" s="246">
        <f>ROUND(E295*N295,2)</f>
        <v>0</v>
      </c>
      <c r="P295" s="246">
        <v>0</v>
      </c>
      <c r="Q295" s="246">
        <f>ROUND(E295*P295,2)</f>
        <v>0</v>
      </c>
      <c r="R295" s="246"/>
      <c r="S295" s="246" t="s">
        <v>148</v>
      </c>
      <c r="T295" s="247" t="s">
        <v>143</v>
      </c>
      <c r="U295" s="224">
        <v>0</v>
      </c>
      <c r="V295" s="224">
        <f>ROUND(E295*U295,2)</f>
        <v>0</v>
      </c>
      <c r="W295" s="224"/>
      <c r="X295" s="224" t="s">
        <v>149</v>
      </c>
      <c r="Y295" s="215"/>
      <c r="Z295" s="215"/>
      <c r="AA295" s="215"/>
      <c r="AB295" s="215"/>
      <c r="AC295" s="215"/>
      <c r="AD295" s="215"/>
      <c r="AE295" s="215"/>
      <c r="AF295" s="215"/>
      <c r="AG295" s="215" t="s">
        <v>150</v>
      </c>
      <c r="AH295" s="215"/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5"/>
      <c r="AT295" s="215"/>
      <c r="AU295" s="215"/>
      <c r="AV295" s="215"/>
      <c r="AW295" s="215"/>
      <c r="AX295" s="215"/>
      <c r="AY295" s="215"/>
      <c r="AZ295" s="215"/>
      <c r="BA295" s="215"/>
      <c r="BB295" s="215"/>
      <c r="BC295" s="215"/>
      <c r="BD295" s="215"/>
      <c r="BE295" s="215"/>
      <c r="BF295" s="215"/>
      <c r="BG295" s="215"/>
      <c r="BH295" s="215"/>
    </row>
    <row r="296" spans="1:60" outlineLevel="1" x14ac:dyDescent="0.2">
      <c r="A296" s="241">
        <v>143</v>
      </c>
      <c r="B296" s="242" t="s">
        <v>567</v>
      </c>
      <c r="C296" s="253" t="s">
        <v>568</v>
      </c>
      <c r="D296" s="243" t="s">
        <v>445</v>
      </c>
      <c r="E296" s="244">
        <v>1</v>
      </c>
      <c r="F296" s="245"/>
      <c r="G296" s="246">
        <f>ROUND(E296*F296,2)</f>
        <v>0</v>
      </c>
      <c r="H296" s="245"/>
      <c r="I296" s="246">
        <f>ROUND(E296*H296,2)</f>
        <v>0</v>
      </c>
      <c r="J296" s="245"/>
      <c r="K296" s="246">
        <f>ROUND(E296*J296,2)</f>
        <v>0</v>
      </c>
      <c r="L296" s="246">
        <v>21</v>
      </c>
      <c r="M296" s="246">
        <f>G296*(1+L296/100)</f>
        <v>0</v>
      </c>
      <c r="N296" s="246">
        <v>0</v>
      </c>
      <c r="O296" s="246">
        <f>ROUND(E296*N296,2)</f>
        <v>0</v>
      </c>
      <c r="P296" s="246">
        <v>0</v>
      </c>
      <c r="Q296" s="246">
        <f>ROUND(E296*P296,2)</f>
        <v>0</v>
      </c>
      <c r="R296" s="246"/>
      <c r="S296" s="246" t="s">
        <v>148</v>
      </c>
      <c r="T296" s="247" t="s">
        <v>143</v>
      </c>
      <c r="U296" s="224">
        <v>0</v>
      </c>
      <c r="V296" s="224">
        <f>ROUND(E296*U296,2)</f>
        <v>0</v>
      </c>
      <c r="W296" s="224"/>
      <c r="X296" s="224" t="s">
        <v>149</v>
      </c>
      <c r="Y296" s="215"/>
      <c r="Z296" s="215"/>
      <c r="AA296" s="215"/>
      <c r="AB296" s="215"/>
      <c r="AC296" s="215"/>
      <c r="AD296" s="215"/>
      <c r="AE296" s="215"/>
      <c r="AF296" s="215"/>
      <c r="AG296" s="215" t="s">
        <v>150</v>
      </c>
      <c r="AH296" s="215"/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5"/>
      <c r="AT296" s="215"/>
      <c r="AU296" s="215"/>
      <c r="AV296" s="215"/>
      <c r="AW296" s="215"/>
      <c r="AX296" s="215"/>
      <c r="AY296" s="215"/>
      <c r="AZ296" s="215"/>
      <c r="BA296" s="215"/>
      <c r="BB296" s="215"/>
      <c r="BC296" s="215"/>
      <c r="BD296" s="215"/>
      <c r="BE296" s="215"/>
      <c r="BF296" s="215"/>
      <c r="BG296" s="215"/>
      <c r="BH296" s="215"/>
    </row>
    <row r="297" spans="1:60" outlineLevel="1" x14ac:dyDescent="0.2">
      <c r="A297" s="241">
        <v>144</v>
      </c>
      <c r="B297" s="242" t="s">
        <v>569</v>
      </c>
      <c r="C297" s="253" t="s">
        <v>570</v>
      </c>
      <c r="D297" s="243" t="s">
        <v>445</v>
      </c>
      <c r="E297" s="244">
        <v>1</v>
      </c>
      <c r="F297" s="245"/>
      <c r="G297" s="246">
        <f>ROUND(E297*F297,2)</f>
        <v>0</v>
      </c>
      <c r="H297" s="245"/>
      <c r="I297" s="246">
        <f>ROUND(E297*H297,2)</f>
        <v>0</v>
      </c>
      <c r="J297" s="245"/>
      <c r="K297" s="246">
        <f>ROUND(E297*J297,2)</f>
        <v>0</v>
      </c>
      <c r="L297" s="246">
        <v>21</v>
      </c>
      <c r="M297" s="246">
        <f>G297*(1+L297/100)</f>
        <v>0</v>
      </c>
      <c r="N297" s="246">
        <v>0</v>
      </c>
      <c r="O297" s="246">
        <f>ROUND(E297*N297,2)</f>
        <v>0</v>
      </c>
      <c r="P297" s="246">
        <v>0</v>
      </c>
      <c r="Q297" s="246">
        <f>ROUND(E297*P297,2)</f>
        <v>0</v>
      </c>
      <c r="R297" s="246"/>
      <c r="S297" s="246" t="s">
        <v>148</v>
      </c>
      <c r="T297" s="247" t="s">
        <v>143</v>
      </c>
      <c r="U297" s="224">
        <v>0</v>
      </c>
      <c r="V297" s="224">
        <f>ROUND(E297*U297,2)</f>
        <v>0</v>
      </c>
      <c r="W297" s="224"/>
      <c r="X297" s="224" t="s">
        <v>149</v>
      </c>
      <c r="Y297" s="215"/>
      <c r="Z297" s="215"/>
      <c r="AA297" s="215"/>
      <c r="AB297" s="215"/>
      <c r="AC297" s="215"/>
      <c r="AD297" s="215"/>
      <c r="AE297" s="215"/>
      <c r="AF297" s="215"/>
      <c r="AG297" s="215" t="s">
        <v>150</v>
      </c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  <c r="AU297" s="215"/>
      <c r="AV297" s="215"/>
      <c r="AW297" s="215"/>
      <c r="AX297" s="215"/>
      <c r="AY297" s="215"/>
      <c r="AZ297" s="215"/>
      <c r="BA297" s="215"/>
      <c r="BB297" s="215"/>
      <c r="BC297" s="215"/>
      <c r="BD297" s="215"/>
      <c r="BE297" s="215"/>
      <c r="BF297" s="215"/>
      <c r="BG297" s="215"/>
      <c r="BH297" s="215"/>
    </row>
    <row r="298" spans="1:60" outlineLevel="1" x14ac:dyDescent="0.2">
      <c r="A298" s="241">
        <v>145</v>
      </c>
      <c r="B298" s="242" t="s">
        <v>571</v>
      </c>
      <c r="C298" s="253" t="s">
        <v>572</v>
      </c>
      <c r="D298" s="243" t="s">
        <v>445</v>
      </c>
      <c r="E298" s="244">
        <v>1</v>
      </c>
      <c r="F298" s="245"/>
      <c r="G298" s="246">
        <f>ROUND(E298*F298,2)</f>
        <v>0</v>
      </c>
      <c r="H298" s="245"/>
      <c r="I298" s="246">
        <f>ROUND(E298*H298,2)</f>
        <v>0</v>
      </c>
      <c r="J298" s="245"/>
      <c r="K298" s="246">
        <f>ROUND(E298*J298,2)</f>
        <v>0</v>
      </c>
      <c r="L298" s="246">
        <v>21</v>
      </c>
      <c r="M298" s="246">
        <f>G298*(1+L298/100)</f>
        <v>0</v>
      </c>
      <c r="N298" s="246">
        <v>0</v>
      </c>
      <c r="O298" s="246">
        <f>ROUND(E298*N298,2)</f>
        <v>0</v>
      </c>
      <c r="P298" s="246">
        <v>0</v>
      </c>
      <c r="Q298" s="246">
        <f>ROUND(E298*P298,2)</f>
        <v>0</v>
      </c>
      <c r="R298" s="246"/>
      <c r="S298" s="246" t="s">
        <v>148</v>
      </c>
      <c r="T298" s="247" t="s">
        <v>143</v>
      </c>
      <c r="U298" s="224">
        <v>0</v>
      </c>
      <c r="V298" s="224">
        <f>ROUND(E298*U298,2)</f>
        <v>0</v>
      </c>
      <c r="W298" s="224"/>
      <c r="X298" s="224" t="s">
        <v>149</v>
      </c>
      <c r="Y298" s="215"/>
      <c r="Z298" s="215"/>
      <c r="AA298" s="215"/>
      <c r="AB298" s="215"/>
      <c r="AC298" s="215"/>
      <c r="AD298" s="215"/>
      <c r="AE298" s="215"/>
      <c r="AF298" s="215"/>
      <c r="AG298" s="215" t="s">
        <v>150</v>
      </c>
      <c r="AH298" s="215"/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5"/>
      <c r="AT298" s="215"/>
      <c r="AU298" s="215"/>
      <c r="AV298" s="215"/>
      <c r="AW298" s="215"/>
      <c r="AX298" s="215"/>
      <c r="AY298" s="215"/>
      <c r="AZ298" s="215"/>
      <c r="BA298" s="215"/>
      <c r="BB298" s="215"/>
      <c r="BC298" s="215"/>
      <c r="BD298" s="215"/>
      <c r="BE298" s="215"/>
      <c r="BF298" s="215"/>
      <c r="BG298" s="215"/>
      <c r="BH298" s="215"/>
    </row>
    <row r="299" spans="1:60" outlineLevel="1" x14ac:dyDescent="0.2">
      <c r="A299" s="241">
        <v>146</v>
      </c>
      <c r="B299" s="242" t="s">
        <v>573</v>
      </c>
      <c r="C299" s="253" t="s">
        <v>574</v>
      </c>
      <c r="D299" s="243" t="s">
        <v>445</v>
      </c>
      <c r="E299" s="244">
        <v>1</v>
      </c>
      <c r="F299" s="245"/>
      <c r="G299" s="246">
        <f>ROUND(E299*F299,2)</f>
        <v>0</v>
      </c>
      <c r="H299" s="245"/>
      <c r="I299" s="246">
        <f>ROUND(E299*H299,2)</f>
        <v>0</v>
      </c>
      <c r="J299" s="245"/>
      <c r="K299" s="246">
        <f>ROUND(E299*J299,2)</f>
        <v>0</v>
      </c>
      <c r="L299" s="246">
        <v>21</v>
      </c>
      <c r="M299" s="246">
        <f>G299*(1+L299/100)</f>
        <v>0</v>
      </c>
      <c r="N299" s="246">
        <v>0</v>
      </c>
      <c r="O299" s="246">
        <f>ROUND(E299*N299,2)</f>
        <v>0</v>
      </c>
      <c r="P299" s="246">
        <v>0</v>
      </c>
      <c r="Q299" s="246">
        <f>ROUND(E299*P299,2)</f>
        <v>0</v>
      </c>
      <c r="R299" s="246"/>
      <c r="S299" s="246" t="s">
        <v>148</v>
      </c>
      <c r="T299" s="247" t="s">
        <v>143</v>
      </c>
      <c r="U299" s="224">
        <v>0</v>
      </c>
      <c r="V299" s="224">
        <f>ROUND(E299*U299,2)</f>
        <v>0</v>
      </c>
      <c r="W299" s="224"/>
      <c r="X299" s="224" t="s">
        <v>149</v>
      </c>
      <c r="Y299" s="215"/>
      <c r="Z299" s="215"/>
      <c r="AA299" s="215"/>
      <c r="AB299" s="215"/>
      <c r="AC299" s="215"/>
      <c r="AD299" s="215"/>
      <c r="AE299" s="215"/>
      <c r="AF299" s="215"/>
      <c r="AG299" s="215" t="s">
        <v>150</v>
      </c>
      <c r="AH299" s="215"/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15"/>
      <c r="AT299" s="215"/>
      <c r="AU299" s="215"/>
      <c r="AV299" s="215"/>
      <c r="AW299" s="215"/>
      <c r="AX299" s="215"/>
      <c r="AY299" s="215"/>
      <c r="AZ299" s="215"/>
      <c r="BA299" s="215"/>
      <c r="BB299" s="215"/>
      <c r="BC299" s="215"/>
      <c r="BD299" s="215"/>
      <c r="BE299" s="215"/>
      <c r="BF299" s="215"/>
      <c r="BG299" s="215"/>
      <c r="BH299" s="215"/>
    </row>
    <row r="300" spans="1:60" outlineLevel="1" x14ac:dyDescent="0.2">
      <c r="A300" s="241">
        <v>147</v>
      </c>
      <c r="B300" s="242" t="s">
        <v>575</v>
      </c>
      <c r="C300" s="253" t="s">
        <v>576</v>
      </c>
      <c r="D300" s="243" t="s">
        <v>445</v>
      </c>
      <c r="E300" s="244">
        <v>1</v>
      </c>
      <c r="F300" s="245"/>
      <c r="G300" s="246">
        <f>ROUND(E300*F300,2)</f>
        <v>0</v>
      </c>
      <c r="H300" s="245"/>
      <c r="I300" s="246">
        <f>ROUND(E300*H300,2)</f>
        <v>0</v>
      </c>
      <c r="J300" s="245"/>
      <c r="K300" s="246">
        <f>ROUND(E300*J300,2)</f>
        <v>0</v>
      </c>
      <c r="L300" s="246">
        <v>21</v>
      </c>
      <c r="M300" s="246">
        <f>G300*(1+L300/100)</f>
        <v>0</v>
      </c>
      <c r="N300" s="246">
        <v>0</v>
      </c>
      <c r="O300" s="246">
        <f>ROUND(E300*N300,2)</f>
        <v>0</v>
      </c>
      <c r="P300" s="246">
        <v>0</v>
      </c>
      <c r="Q300" s="246">
        <f>ROUND(E300*P300,2)</f>
        <v>0</v>
      </c>
      <c r="R300" s="246"/>
      <c r="S300" s="246" t="s">
        <v>148</v>
      </c>
      <c r="T300" s="247" t="s">
        <v>143</v>
      </c>
      <c r="U300" s="224">
        <v>0</v>
      </c>
      <c r="V300" s="224">
        <f>ROUND(E300*U300,2)</f>
        <v>0</v>
      </c>
      <c r="W300" s="224"/>
      <c r="X300" s="224" t="s">
        <v>149</v>
      </c>
      <c r="Y300" s="215"/>
      <c r="Z300" s="215"/>
      <c r="AA300" s="215"/>
      <c r="AB300" s="215"/>
      <c r="AC300" s="215"/>
      <c r="AD300" s="215"/>
      <c r="AE300" s="215"/>
      <c r="AF300" s="215"/>
      <c r="AG300" s="215" t="s">
        <v>150</v>
      </c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  <c r="AU300" s="215"/>
      <c r="AV300" s="215"/>
      <c r="AW300" s="215"/>
      <c r="AX300" s="215"/>
      <c r="AY300" s="215"/>
      <c r="AZ300" s="215"/>
      <c r="BA300" s="215"/>
      <c r="BB300" s="215"/>
      <c r="BC300" s="215"/>
      <c r="BD300" s="215"/>
      <c r="BE300" s="215"/>
      <c r="BF300" s="215"/>
      <c r="BG300" s="215"/>
      <c r="BH300" s="215"/>
    </row>
    <row r="301" spans="1:60" outlineLevel="1" x14ac:dyDescent="0.2">
      <c r="A301" s="241">
        <v>148</v>
      </c>
      <c r="B301" s="242" t="s">
        <v>577</v>
      </c>
      <c r="C301" s="253" t="s">
        <v>578</v>
      </c>
      <c r="D301" s="243" t="s">
        <v>445</v>
      </c>
      <c r="E301" s="244">
        <v>2</v>
      </c>
      <c r="F301" s="245"/>
      <c r="G301" s="246">
        <f>ROUND(E301*F301,2)</f>
        <v>0</v>
      </c>
      <c r="H301" s="245"/>
      <c r="I301" s="246">
        <f>ROUND(E301*H301,2)</f>
        <v>0</v>
      </c>
      <c r="J301" s="245"/>
      <c r="K301" s="246">
        <f>ROUND(E301*J301,2)</f>
        <v>0</v>
      </c>
      <c r="L301" s="246">
        <v>21</v>
      </c>
      <c r="M301" s="246">
        <f>G301*(1+L301/100)</f>
        <v>0</v>
      </c>
      <c r="N301" s="246">
        <v>0</v>
      </c>
      <c r="O301" s="246">
        <f>ROUND(E301*N301,2)</f>
        <v>0</v>
      </c>
      <c r="P301" s="246">
        <v>0</v>
      </c>
      <c r="Q301" s="246">
        <f>ROUND(E301*P301,2)</f>
        <v>0</v>
      </c>
      <c r="R301" s="246"/>
      <c r="S301" s="246" t="s">
        <v>148</v>
      </c>
      <c r="T301" s="247" t="s">
        <v>143</v>
      </c>
      <c r="U301" s="224">
        <v>0</v>
      </c>
      <c r="V301" s="224">
        <f>ROUND(E301*U301,2)</f>
        <v>0</v>
      </c>
      <c r="W301" s="224"/>
      <c r="X301" s="224" t="s">
        <v>149</v>
      </c>
      <c r="Y301" s="215"/>
      <c r="Z301" s="215"/>
      <c r="AA301" s="215"/>
      <c r="AB301" s="215"/>
      <c r="AC301" s="215"/>
      <c r="AD301" s="215"/>
      <c r="AE301" s="215"/>
      <c r="AF301" s="215"/>
      <c r="AG301" s="215" t="s">
        <v>150</v>
      </c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  <c r="AU301" s="215"/>
      <c r="AV301" s="215"/>
      <c r="AW301" s="215"/>
      <c r="AX301" s="215"/>
      <c r="AY301" s="215"/>
      <c r="AZ301" s="215"/>
      <c r="BA301" s="215"/>
      <c r="BB301" s="215"/>
      <c r="BC301" s="215"/>
      <c r="BD301" s="215"/>
      <c r="BE301" s="215"/>
      <c r="BF301" s="215"/>
      <c r="BG301" s="215"/>
      <c r="BH301" s="215"/>
    </row>
    <row r="302" spans="1:60" outlineLevel="1" x14ac:dyDescent="0.2">
      <c r="A302" s="241">
        <v>149</v>
      </c>
      <c r="B302" s="242" t="s">
        <v>579</v>
      </c>
      <c r="C302" s="253" t="s">
        <v>580</v>
      </c>
      <c r="D302" s="243" t="s">
        <v>270</v>
      </c>
      <c r="E302" s="244">
        <v>1</v>
      </c>
      <c r="F302" s="245"/>
      <c r="G302" s="246">
        <f>ROUND(E302*F302,2)</f>
        <v>0</v>
      </c>
      <c r="H302" s="245"/>
      <c r="I302" s="246">
        <f>ROUND(E302*H302,2)</f>
        <v>0</v>
      </c>
      <c r="J302" s="245"/>
      <c r="K302" s="246">
        <f>ROUND(E302*J302,2)</f>
        <v>0</v>
      </c>
      <c r="L302" s="246">
        <v>21</v>
      </c>
      <c r="M302" s="246">
        <f>G302*(1+L302/100)</f>
        <v>0</v>
      </c>
      <c r="N302" s="246">
        <v>0</v>
      </c>
      <c r="O302" s="246">
        <f>ROUND(E302*N302,2)</f>
        <v>0</v>
      </c>
      <c r="P302" s="246">
        <v>0</v>
      </c>
      <c r="Q302" s="246">
        <f>ROUND(E302*P302,2)</f>
        <v>0</v>
      </c>
      <c r="R302" s="246"/>
      <c r="S302" s="246" t="s">
        <v>148</v>
      </c>
      <c r="T302" s="247" t="s">
        <v>143</v>
      </c>
      <c r="U302" s="224">
        <v>0</v>
      </c>
      <c r="V302" s="224">
        <f>ROUND(E302*U302,2)</f>
        <v>0</v>
      </c>
      <c r="W302" s="224"/>
      <c r="X302" s="224" t="s">
        <v>161</v>
      </c>
      <c r="Y302" s="215"/>
      <c r="Z302" s="215"/>
      <c r="AA302" s="215"/>
      <c r="AB302" s="215"/>
      <c r="AC302" s="215"/>
      <c r="AD302" s="215"/>
      <c r="AE302" s="215"/>
      <c r="AF302" s="215"/>
      <c r="AG302" s="215" t="s">
        <v>162</v>
      </c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215"/>
      <c r="AT302" s="215"/>
      <c r="AU302" s="215"/>
      <c r="AV302" s="215"/>
      <c r="AW302" s="215"/>
      <c r="AX302" s="215"/>
      <c r="AY302" s="215"/>
      <c r="AZ302" s="215"/>
      <c r="BA302" s="215"/>
      <c r="BB302" s="215"/>
      <c r="BC302" s="215"/>
      <c r="BD302" s="215"/>
      <c r="BE302" s="215"/>
      <c r="BF302" s="215"/>
      <c r="BG302" s="215"/>
      <c r="BH302" s="215"/>
    </row>
    <row r="303" spans="1:60" outlineLevel="1" x14ac:dyDescent="0.2">
      <c r="A303" s="241">
        <v>150</v>
      </c>
      <c r="B303" s="242" t="s">
        <v>581</v>
      </c>
      <c r="C303" s="253" t="s">
        <v>582</v>
      </c>
      <c r="D303" s="243" t="s">
        <v>270</v>
      </c>
      <c r="E303" s="244">
        <v>14</v>
      </c>
      <c r="F303" s="245"/>
      <c r="G303" s="246">
        <f>ROUND(E303*F303,2)</f>
        <v>0</v>
      </c>
      <c r="H303" s="245"/>
      <c r="I303" s="246">
        <f>ROUND(E303*H303,2)</f>
        <v>0</v>
      </c>
      <c r="J303" s="245"/>
      <c r="K303" s="246">
        <f>ROUND(E303*J303,2)</f>
        <v>0</v>
      </c>
      <c r="L303" s="246">
        <v>21</v>
      </c>
      <c r="M303" s="246">
        <f>G303*(1+L303/100)</f>
        <v>0</v>
      </c>
      <c r="N303" s="246">
        <v>0</v>
      </c>
      <c r="O303" s="246">
        <f>ROUND(E303*N303,2)</f>
        <v>0</v>
      </c>
      <c r="P303" s="246">
        <v>0</v>
      </c>
      <c r="Q303" s="246">
        <f>ROUND(E303*P303,2)</f>
        <v>0</v>
      </c>
      <c r="R303" s="246"/>
      <c r="S303" s="246" t="s">
        <v>148</v>
      </c>
      <c r="T303" s="247" t="s">
        <v>143</v>
      </c>
      <c r="U303" s="224">
        <v>0</v>
      </c>
      <c r="V303" s="224">
        <f>ROUND(E303*U303,2)</f>
        <v>0</v>
      </c>
      <c r="W303" s="224"/>
      <c r="X303" s="224" t="s">
        <v>161</v>
      </c>
      <c r="Y303" s="215"/>
      <c r="Z303" s="215"/>
      <c r="AA303" s="215"/>
      <c r="AB303" s="215"/>
      <c r="AC303" s="215"/>
      <c r="AD303" s="215"/>
      <c r="AE303" s="215"/>
      <c r="AF303" s="215"/>
      <c r="AG303" s="215" t="s">
        <v>162</v>
      </c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15"/>
      <c r="AR303" s="215"/>
      <c r="AS303" s="215"/>
      <c r="AT303" s="215"/>
      <c r="AU303" s="215"/>
      <c r="AV303" s="215"/>
      <c r="AW303" s="215"/>
      <c r="AX303" s="215"/>
      <c r="AY303" s="215"/>
      <c r="AZ303" s="215"/>
      <c r="BA303" s="215"/>
      <c r="BB303" s="215"/>
      <c r="BC303" s="215"/>
      <c r="BD303" s="215"/>
      <c r="BE303" s="215"/>
      <c r="BF303" s="215"/>
      <c r="BG303" s="215"/>
      <c r="BH303" s="215"/>
    </row>
    <row r="304" spans="1:60" outlineLevel="1" x14ac:dyDescent="0.2">
      <c r="A304" s="241">
        <v>151</v>
      </c>
      <c r="B304" s="242" t="s">
        <v>583</v>
      </c>
      <c r="C304" s="253" t="s">
        <v>584</v>
      </c>
      <c r="D304" s="243" t="s">
        <v>270</v>
      </c>
      <c r="E304" s="244">
        <v>17</v>
      </c>
      <c r="F304" s="245"/>
      <c r="G304" s="246">
        <f>ROUND(E304*F304,2)</f>
        <v>0</v>
      </c>
      <c r="H304" s="245"/>
      <c r="I304" s="246">
        <f>ROUND(E304*H304,2)</f>
        <v>0</v>
      </c>
      <c r="J304" s="245"/>
      <c r="K304" s="246">
        <f>ROUND(E304*J304,2)</f>
        <v>0</v>
      </c>
      <c r="L304" s="246">
        <v>21</v>
      </c>
      <c r="M304" s="246">
        <f>G304*(1+L304/100)</f>
        <v>0</v>
      </c>
      <c r="N304" s="246">
        <v>0</v>
      </c>
      <c r="O304" s="246">
        <f>ROUND(E304*N304,2)</f>
        <v>0</v>
      </c>
      <c r="P304" s="246">
        <v>0</v>
      </c>
      <c r="Q304" s="246">
        <f>ROUND(E304*P304,2)</f>
        <v>0</v>
      </c>
      <c r="R304" s="246"/>
      <c r="S304" s="246" t="s">
        <v>148</v>
      </c>
      <c r="T304" s="247" t="s">
        <v>143</v>
      </c>
      <c r="U304" s="224">
        <v>0</v>
      </c>
      <c r="V304" s="224">
        <f>ROUND(E304*U304,2)</f>
        <v>0</v>
      </c>
      <c r="W304" s="224"/>
      <c r="X304" s="224" t="s">
        <v>161</v>
      </c>
      <c r="Y304" s="215"/>
      <c r="Z304" s="215"/>
      <c r="AA304" s="215"/>
      <c r="AB304" s="215"/>
      <c r="AC304" s="215"/>
      <c r="AD304" s="215"/>
      <c r="AE304" s="215"/>
      <c r="AF304" s="215"/>
      <c r="AG304" s="215" t="s">
        <v>162</v>
      </c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5"/>
      <c r="AT304" s="215"/>
      <c r="AU304" s="215"/>
      <c r="AV304" s="215"/>
      <c r="AW304" s="215"/>
      <c r="AX304" s="215"/>
      <c r="AY304" s="215"/>
      <c r="AZ304" s="215"/>
      <c r="BA304" s="215"/>
      <c r="BB304" s="215"/>
      <c r="BC304" s="215"/>
      <c r="BD304" s="215"/>
      <c r="BE304" s="215"/>
      <c r="BF304" s="215"/>
      <c r="BG304" s="215"/>
      <c r="BH304" s="215"/>
    </row>
    <row r="305" spans="1:60" outlineLevel="1" x14ac:dyDescent="0.2">
      <c r="A305" s="241">
        <v>152</v>
      </c>
      <c r="B305" s="242" t="s">
        <v>585</v>
      </c>
      <c r="C305" s="253" t="s">
        <v>586</v>
      </c>
      <c r="D305" s="243" t="s">
        <v>270</v>
      </c>
      <c r="E305" s="244">
        <v>41</v>
      </c>
      <c r="F305" s="245"/>
      <c r="G305" s="246">
        <f>ROUND(E305*F305,2)</f>
        <v>0</v>
      </c>
      <c r="H305" s="245"/>
      <c r="I305" s="246">
        <f>ROUND(E305*H305,2)</f>
        <v>0</v>
      </c>
      <c r="J305" s="245"/>
      <c r="K305" s="246">
        <f>ROUND(E305*J305,2)</f>
        <v>0</v>
      </c>
      <c r="L305" s="246">
        <v>21</v>
      </c>
      <c r="M305" s="246">
        <f>G305*(1+L305/100)</f>
        <v>0</v>
      </c>
      <c r="N305" s="246">
        <v>0</v>
      </c>
      <c r="O305" s="246">
        <f>ROUND(E305*N305,2)</f>
        <v>0</v>
      </c>
      <c r="P305" s="246">
        <v>0</v>
      </c>
      <c r="Q305" s="246">
        <f>ROUND(E305*P305,2)</f>
        <v>0</v>
      </c>
      <c r="R305" s="246"/>
      <c r="S305" s="246" t="s">
        <v>148</v>
      </c>
      <c r="T305" s="247" t="s">
        <v>143</v>
      </c>
      <c r="U305" s="224">
        <v>0</v>
      </c>
      <c r="V305" s="224">
        <f>ROUND(E305*U305,2)</f>
        <v>0</v>
      </c>
      <c r="W305" s="224"/>
      <c r="X305" s="224" t="s">
        <v>161</v>
      </c>
      <c r="Y305" s="215"/>
      <c r="Z305" s="215"/>
      <c r="AA305" s="215"/>
      <c r="AB305" s="215"/>
      <c r="AC305" s="215"/>
      <c r="AD305" s="215"/>
      <c r="AE305" s="215"/>
      <c r="AF305" s="215"/>
      <c r="AG305" s="215" t="s">
        <v>162</v>
      </c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</row>
    <row r="306" spans="1:60" outlineLevel="1" x14ac:dyDescent="0.2">
      <c r="A306" s="241">
        <v>153</v>
      </c>
      <c r="B306" s="242" t="s">
        <v>587</v>
      </c>
      <c r="C306" s="253" t="s">
        <v>588</v>
      </c>
      <c r="D306" s="243" t="s">
        <v>270</v>
      </c>
      <c r="E306" s="244">
        <v>10</v>
      </c>
      <c r="F306" s="245"/>
      <c r="G306" s="246">
        <f>ROUND(E306*F306,2)</f>
        <v>0</v>
      </c>
      <c r="H306" s="245"/>
      <c r="I306" s="246">
        <f>ROUND(E306*H306,2)</f>
        <v>0</v>
      </c>
      <c r="J306" s="245"/>
      <c r="K306" s="246">
        <f>ROUND(E306*J306,2)</f>
        <v>0</v>
      </c>
      <c r="L306" s="246">
        <v>21</v>
      </c>
      <c r="M306" s="246">
        <f>G306*(1+L306/100)</f>
        <v>0</v>
      </c>
      <c r="N306" s="246">
        <v>0</v>
      </c>
      <c r="O306" s="246">
        <f>ROUND(E306*N306,2)</f>
        <v>0</v>
      </c>
      <c r="P306" s="246">
        <v>0</v>
      </c>
      <c r="Q306" s="246">
        <f>ROUND(E306*P306,2)</f>
        <v>0</v>
      </c>
      <c r="R306" s="246"/>
      <c r="S306" s="246" t="s">
        <v>148</v>
      </c>
      <c r="T306" s="247" t="s">
        <v>143</v>
      </c>
      <c r="U306" s="224">
        <v>0</v>
      </c>
      <c r="V306" s="224">
        <f>ROUND(E306*U306,2)</f>
        <v>0</v>
      </c>
      <c r="W306" s="224"/>
      <c r="X306" s="224" t="s">
        <v>161</v>
      </c>
      <c r="Y306" s="215"/>
      <c r="Z306" s="215"/>
      <c r="AA306" s="215"/>
      <c r="AB306" s="215"/>
      <c r="AC306" s="215"/>
      <c r="AD306" s="215"/>
      <c r="AE306" s="215"/>
      <c r="AF306" s="215"/>
      <c r="AG306" s="215" t="s">
        <v>162</v>
      </c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/>
      <c r="BB306" s="215"/>
      <c r="BC306" s="215"/>
      <c r="BD306" s="215"/>
      <c r="BE306" s="215"/>
      <c r="BF306" s="215"/>
      <c r="BG306" s="215"/>
      <c r="BH306" s="215"/>
    </row>
    <row r="307" spans="1:60" outlineLevel="1" x14ac:dyDescent="0.2">
      <c r="A307" s="241">
        <v>154</v>
      </c>
      <c r="B307" s="242" t="s">
        <v>589</v>
      </c>
      <c r="C307" s="253" t="s">
        <v>590</v>
      </c>
      <c r="D307" s="243" t="s">
        <v>270</v>
      </c>
      <c r="E307" s="244">
        <v>15</v>
      </c>
      <c r="F307" s="245"/>
      <c r="G307" s="246">
        <f>ROUND(E307*F307,2)</f>
        <v>0</v>
      </c>
      <c r="H307" s="245"/>
      <c r="I307" s="246">
        <f>ROUND(E307*H307,2)</f>
        <v>0</v>
      </c>
      <c r="J307" s="245"/>
      <c r="K307" s="246">
        <f>ROUND(E307*J307,2)</f>
        <v>0</v>
      </c>
      <c r="L307" s="246">
        <v>21</v>
      </c>
      <c r="M307" s="246">
        <f>G307*(1+L307/100)</f>
        <v>0</v>
      </c>
      <c r="N307" s="246">
        <v>0</v>
      </c>
      <c r="O307" s="246">
        <f>ROUND(E307*N307,2)</f>
        <v>0</v>
      </c>
      <c r="P307" s="246">
        <v>0</v>
      </c>
      <c r="Q307" s="246">
        <f>ROUND(E307*P307,2)</f>
        <v>0</v>
      </c>
      <c r="R307" s="246"/>
      <c r="S307" s="246" t="s">
        <v>148</v>
      </c>
      <c r="T307" s="247" t="s">
        <v>143</v>
      </c>
      <c r="U307" s="224">
        <v>0</v>
      </c>
      <c r="V307" s="224">
        <f>ROUND(E307*U307,2)</f>
        <v>0</v>
      </c>
      <c r="W307" s="224"/>
      <c r="X307" s="224" t="s">
        <v>161</v>
      </c>
      <c r="Y307" s="215"/>
      <c r="Z307" s="215"/>
      <c r="AA307" s="215"/>
      <c r="AB307" s="215"/>
      <c r="AC307" s="215"/>
      <c r="AD307" s="215"/>
      <c r="AE307" s="215"/>
      <c r="AF307" s="215"/>
      <c r="AG307" s="215" t="s">
        <v>162</v>
      </c>
      <c r="AH307" s="215"/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5"/>
      <c r="AZ307" s="215"/>
      <c r="BA307" s="215"/>
      <c r="BB307" s="215"/>
      <c r="BC307" s="215"/>
      <c r="BD307" s="215"/>
      <c r="BE307" s="215"/>
      <c r="BF307" s="215"/>
      <c r="BG307" s="215"/>
      <c r="BH307" s="215"/>
    </row>
    <row r="308" spans="1:60" outlineLevel="1" x14ac:dyDescent="0.2">
      <c r="A308" s="241">
        <v>155</v>
      </c>
      <c r="B308" s="242" t="s">
        <v>591</v>
      </c>
      <c r="C308" s="253" t="s">
        <v>592</v>
      </c>
      <c r="D308" s="243" t="s">
        <v>270</v>
      </c>
      <c r="E308" s="244">
        <v>5</v>
      </c>
      <c r="F308" s="245"/>
      <c r="G308" s="246">
        <f>ROUND(E308*F308,2)</f>
        <v>0</v>
      </c>
      <c r="H308" s="245"/>
      <c r="I308" s="246">
        <f>ROUND(E308*H308,2)</f>
        <v>0</v>
      </c>
      <c r="J308" s="245"/>
      <c r="K308" s="246">
        <f>ROUND(E308*J308,2)</f>
        <v>0</v>
      </c>
      <c r="L308" s="246">
        <v>21</v>
      </c>
      <c r="M308" s="246">
        <f>G308*(1+L308/100)</f>
        <v>0</v>
      </c>
      <c r="N308" s="246">
        <v>0</v>
      </c>
      <c r="O308" s="246">
        <f>ROUND(E308*N308,2)</f>
        <v>0</v>
      </c>
      <c r="P308" s="246">
        <v>0</v>
      </c>
      <c r="Q308" s="246">
        <f>ROUND(E308*P308,2)</f>
        <v>0</v>
      </c>
      <c r="R308" s="246"/>
      <c r="S308" s="246" t="s">
        <v>148</v>
      </c>
      <c r="T308" s="247" t="s">
        <v>143</v>
      </c>
      <c r="U308" s="224">
        <v>0</v>
      </c>
      <c r="V308" s="224">
        <f>ROUND(E308*U308,2)</f>
        <v>0</v>
      </c>
      <c r="W308" s="224"/>
      <c r="X308" s="224" t="s">
        <v>161</v>
      </c>
      <c r="Y308" s="215"/>
      <c r="Z308" s="215"/>
      <c r="AA308" s="215"/>
      <c r="AB308" s="215"/>
      <c r="AC308" s="215"/>
      <c r="AD308" s="215"/>
      <c r="AE308" s="215"/>
      <c r="AF308" s="215"/>
      <c r="AG308" s="215" t="s">
        <v>162</v>
      </c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</row>
    <row r="309" spans="1:60" outlineLevel="1" x14ac:dyDescent="0.2">
      <c r="A309" s="241">
        <v>156</v>
      </c>
      <c r="B309" s="242" t="s">
        <v>593</v>
      </c>
      <c r="C309" s="253" t="s">
        <v>594</v>
      </c>
      <c r="D309" s="243" t="s">
        <v>445</v>
      </c>
      <c r="E309" s="244">
        <v>1</v>
      </c>
      <c r="F309" s="245"/>
      <c r="G309" s="246">
        <f>ROUND(E309*F309,2)</f>
        <v>0</v>
      </c>
      <c r="H309" s="245"/>
      <c r="I309" s="246">
        <f>ROUND(E309*H309,2)</f>
        <v>0</v>
      </c>
      <c r="J309" s="245"/>
      <c r="K309" s="246">
        <f>ROUND(E309*J309,2)</f>
        <v>0</v>
      </c>
      <c r="L309" s="246">
        <v>21</v>
      </c>
      <c r="M309" s="246">
        <f>G309*(1+L309/100)</f>
        <v>0</v>
      </c>
      <c r="N309" s="246">
        <v>0</v>
      </c>
      <c r="O309" s="246">
        <f>ROUND(E309*N309,2)</f>
        <v>0</v>
      </c>
      <c r="P309" s="246">
        <v>0</v>
      </c>
      <c r="Q309" s="246">
        <f>ROUND(E309*P309,2)</f>
        <v>0</v>
      </c>
      <c r="R309" s="246"/>
      <c r="S309" s="246" t="s">
        <v>148</v>
      </c>
      <c r="T309" s="247" t="s">
        <v>143</v>
      </c>
      <c r="U309" s="224">
        <v>0</v>
      </c>
      <c r="V309" s="224">
        <f>ROUND(E309*U309,2)</f>
        <v>0</v>
      </c>
      <c r="W309" s="224"/>
      <c r="X309" s="224" t="s">
        <v>149</v>
      </c>
      <c r="Y309" s="215"/>
      <c r="Z309" s="215"/>
      <c r="AA309" s="215"/>
      <c r="AB309" s="215"/>
      <c r="AC309" s="215"/>
      <c r="AD309" s="215"/>
      <c r="AE309" s="215"/>
      <c r="AF309" s="215"/>
      <c r="AG309" s="215" t="s">
        <v>150</v>
      </c>
      <c r="AH309" s="215"/>
      <c r="AI309" s="215"/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5"/>
      <c r="AZ309" s="215"/>
      <c r="BA309" s="215"/>
      <c r="BB309" s="215"/>
      <c r="BC309" s="215"/>
      <c r="BD309" s="215"/>
      <c r="BE309" s="215"/>
      <c r="BF309" s="215"/>
      <c r="BG309" s="215"/>
      <c r="BH309" s="215"/>
    </row>
    <row r="310" spans="1:60" outlineLevel="1" x14ac:dyDescent="0.2">
      <c r="A310" s="241">
        <v>157</v>
      </c>
      <c r="B310" s="242" t="s">
        <v>595</v>
      </c>
      <c r="C310" s="253" t="s">
        <v>596</v>
      </c>
      <c r="D310" s="243" t="s">
        <v>445</v>
      </c>
      <c r="E310" s="244">
        <v>1</v>
      </c>
      <c r="F310" s="245"/>
      <c r="G310" s="246">
        <f>ROUND(E310*F310,2)</f>
        <v>0</v>
      </c>
      <c r="H310" s="245"/>
      <c r="I310" s="246">
        <f>ROUND(E310*H310,2)</f>
        <v>0</v>
      </c>
      <c r="J310" s="245"/>
      <c r="K310" s="246">
        <f>ROUND(E310*J310,2)</f>
        <v>0</v>
      </c>
      <c r="L310" s="246">
        <v>21</v>
      </c>
      <c r="M310" s="246">
        <f>G310*(1+L310/100)</f>
        <v>0</v>
      </c>
      <c r="N310" s="246">
        <v>0</v>
      </c>
      <c r="O310" s="246">
        <f>ROUND(E310*N310,2)</f>
        <v>0</v>
      </c>
      <c r="P310" s="246">
        <v>0</v>
      </c>
      <c r="Q310" s="246">
        <f>ROUND(E310*P310,2)</f>
        <v>0</v>
      </c>
      <c r="R310" s="246"/>
      <c r="S310" s="246" t="s">
        <v>148</v>
      </c>
      <c r="T310" s="247" t="s">
        <v>143</v>
      </c>
      <c r="U310" s="224">
        <v>0</v>
      </c>
      <c r="V310" s="224">
        <f>ROUND(E310*U310,2)</f>
        <v>0</v>
      </c>
      <c r="W310" s="224"/>
      <c r="X310" s="224" t="s">
        <v>149</v>
      </c>
      <c r="Y310" s="215"/>
      <c r="Z310" s="215"/>
      <c r="AA310" s="215"/>
      <c r="AB310" s="215"/>
      <c r="AC310" s="215"/>
      <c r="AD310" s="215"/>
      <c r="AE310" s="215"/>
      <c r="AF310" s="215"/>
      <c r="AG310" s="215" t="s">
        <v>150</v>
      </c>
      <c r="AH310" s="215"/>
      <c r="AI310" s="215"/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215"/>
      <c r="AV310" s="215"/>
      <c r="AW310" s="215"/>
      <c r="AX310" s="215"/>
      <c r="AY310" s="215"/>
      <c r="AZ310" s="215"/>
      <c r="BA310" s="215"/>
      <c r="BB310" s="215"/>
      <c r="BC310" s="215"/>
      <c r="BD310" s="215"/>
      <c r="BE310" s="215"/>
      <c r="BF310" s="215"/>
      <c r="BG310" s="215"/>
      <c r="BH310" s="215"/>
    </row>
    <row r="311" spans="1:60" outlineLevel="1" x14ac:dyDescent="0.2">
      <c r="A311" s="241">
        <v>158</v>
      </c>
      <c r="B311" s="242" t="s">
        <v>597</v>
      </c>
      <c r="C311" s="253" t="s">
        <v>598</v>
      </c>
      <c r="D311" s="243" t="s">
        <v>445</v>
      </c>
      <c r="E311" s="244">
        <v>5</v>
      </c>
      <c r="F311" s="245"/>
      <c r="G311" s="246">
        <f>ROUND(E311*F311,2)</f>
        <v>0</v>
      </c>
      <c r="H311" s="245"/>
      <c r="I311" s="246">
        <f>ROUND(E311*H311,2)</f>
        <v>0</v>
      </c>
      <c r="J311" s="245"/>
      <c r="K311" s="246">
        <f>ROUND(E311*J311,2)</f>
        <v>0</v>
      </c>
      <c r="L311" s="246">
        <v>21</v>
      </c>
      <c r="M311" s="246">
        <f>G311*(1+L311/100)</f>
        <v>0</v>
      </c>
      <c r="N311" s="246">
        <v>0</v>
      </c>
      <c r="O311" s="246">
        <f>ROUND(E311*N311,2)</f>
        <v>0</v>
      </c>
      <c r="P311" s="246">
        <v>0</v>
      </c>
      <c r="Q311" s="246">
        <f>ROUND(E311*P311,2)</f>
        <v>0</v>
      </c>
      <c r="R311" s="246"/>
      <c r="S311" s="246" t="s">
        <v>148</v>
      </c>
      <c r="T311" s="247" t="s">
        <v>143</v>
      </c>
      <c r="U311" s="224">
        <v>0</v>
      </c>
      <c r="V311" s="224">
        <f>ROUND(E311*U311,2)</f>
        <v>0</v>
      </c>
      <c r="W311" s="224"/>
      <c r="X311" s="224" t="s">
        <v>149</v>
      </c>
      <c r="Y311" s="215"/>
      <c r="Z311" s="215"/>
      <c r="AA311" s="215"/>
      <c r="AB311" s="215"/>
      <c r="AC311" s="215"/>
      <c r="AD311" s="215"/>
      <c r="AE311" s="215"/>
      <c r="AF311" s="215"/>
      <c r="AG311" s="215" t="s">
        <v>150</v>
      </c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H311" s="215"/>
    </row>
    <row r="312" spans="1:60" outlineLevel="1" x14ac:dyDescent="0.2">
      <c r="A312" s="241">
        <v>159</v>
      </c>
      <c r="B312" s="242" t="s">
        <v>599</v>
      </c>
      <c r="C312" s="253" t="s">
        <v>600</v>
      </c>
      <c r="D312" s="243" t="s">
        <v>445</v>
      </c>
      <c r="E312" s="244">
        <v>1</v>
      </c>
      <c r="F312" s="245"/>
      <c r="G312" s="246">
        <f>ROUND(E312*F312,2)</f>
        <v>0</v>
      </c>
      <c r="H312" s="245"/>
      <c r="I312" s="246">
        <f>ROUND(E312*H312,2)</f>
        <v>0</v>
      </c>
      <c r="J312" s="245"/>
      <c r="K312" s="246">
        <f>ROUND(E312*J312,2)</f>
        <v>0</v>
      </c>
      <c r="L312" s="246">
        <v>21</v>
      </c>
      <c r="M312" s="246">
        <f>G312*(1+L312/100)</f>
        <v>0</v>
      </c>
      <c r="N312" s="246">
        <v>0</v>
      </c>
      <c r="O312" s="246">
        <f>ROUND(E312*N312,2)</f>
        <v>0</v>
      </c>
      <c r="P312" s="246">
        <v>0</v>
      </c>
      <c r="Q312" s="246">
        <f>ROUND(E312*P312,2)</f>
        <v>0</v>
      </c>
      <c r="R312" s="246"/>
      <c r="S312" s="246" t="s">
        <v>148</v>
      </c>
      <c r="T312" s="247" t="s">
        <v>143</v>
      </c>
      <c r="U312" s="224">
        <v>0</v>
      </c>
      <c r="V312" s="224">
        <f>ROUND(E312*U312,2)</f>
        <v>0</v>
      </c>
      <c r="W312" s="224"/>
      <c r="X312" s="224" t="s">
        <v>149</v>
      </c>
      <c r="Y312" s="215"/>
      <c r="Z312" s="215"/>
      <c r="AA312" s="215"/>
      <c r="AB312" s="215"/>
      <c r="AC312" s="215"/>
      <c r="AD312" s="215"/>
      <c r="AE312" s="215"/>
      <c r="AF312" s="215"/>
      <c r="AG312" s="215" t="s">
        <v>150</v>
      </c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H312" s="215"/>
    </row>
    <row r="313" spans="1:60" outlineLevel="1" x14ac:dyDescent="0.2">
      <c r="A313" s="241">
        <v>160</v>
      </c>
      <c r="B313" s="242" t="s">
        <v>601</v>
      </c>
      <c r="C313" s="253" t="s">
        <v>602</v>
      </c>
      <c r="D313" s="243" t="s">
        <v>445</v>
      </c>
      <c r="E313" s="244">
        <v>8</v>
      </c>
      <c r="F313" s="245"/>
      <c r="G313" s="246">
        <f>ROUND(E313*F313,2)</f>
        <v>0</v>
      </c>
      <c r="H313" s="245"/>
      <c r="I313" s="246">
        <f>ROUND(E313*H313,2)</f>
        <v>0</v>
      </c>
      <c r="J313" s="245"/>
      <c r="K313" s="246">
        <f>ROUND(E313*J313,2)</f>
        <v>0</v>
      </c>
      <c r="L313" s="246">
        <v>21</v>
      </c>
      <c r="M313" s="246">
        <f>G313*(1+L313/100)</f>
        <v>0</v>
      </c>
      <c r="N313" s="246">
        <v>0</v>
      </c>
      <c r="O313" s="246">
        <f>ROUND(E313*N313,2)</f>
        <v>0</v>
      </c>
      <c r="P313" s="246">
        <v>0</v>
      </c>
      <c r="Q313" s="246">
        <f>ROUND(E313*P313,2)</f>
        <v>0</v>
      </c>
      <c r="R313" s="246"/>
      <c r="S313" s="246" t="s">
        <v>148</v>
      </c>
      <c r="T313" s="247" t="s">
        <v>143</v>
      </c>
      <c r="U313" s="224">
        <v>0</v>
      </c>
      <c r="V313" s="224">
        <f>ROUND(E313*U313,2)</f>
        <v>0</v>
      </c>
      <c r="W313" s="224"/>
      <c r="X313" s="224" t="s">
        <v>149</v>
      </c>
      <c r="Y313" s="215"/>
      <c r="Z313" s="215"/>
      <c r="AA313" s="215"/>
      <c r="AB313" s="215"/>
      <c r="AC313" s="215"/>
      <c r="AD313" s="215"/>
      <c r="AE313" s="215"/>
      <c r="AF313" s="215"/>
      <c r="AG313" s="215" t="s">
        <v>150</v>
      </c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H313" s="215"/>
    </row>
    <row r="314" spans="1:60" outlineLevel="1" x14ac:dyDescent="0.2">
      <c r="A314" s="241">
        <v>161</v>
      </c>
      <c r="B314" s="242" t="s">
        <v>603</v>
      </c>
      <c r="C314" s="253" t="s">
        <v>604</v>
      </c>
      <c r="D314" s="243" t="s">
        <v>445</v>
      </c>
      <c r="E314" s="244">
        <v>1</v>
      </c>
      <c r="F314" s="245"/>
      <c r="G314" s="246">
        <f>ROUND(E314*F314,2)</f>
        <v>0</v>
      </c>
      <c r="H314" s="245"/>
      <c r="I314" s="246">
        <f>ROUND(E314*H314,2)</f>
        <v>0</v>
      </c>
      <c r="J314" s="245"/>
      <c r="K314" s="246">
        <f>ROUND(E314*J314,2)</f>
        <v>0</v>
      </c>
      <c r="L314" s="246">
        <v>21</v>
      </c>
      <c r="M314" s="246">
        <f>G314*(1+L314/100)</f>
        <v>0</v>
      </c>
      <c r="N314" s="246">
        <v>0</v>
      </c>
      <c r="O314" s="246">
        <f>ROUND(E314*N314,2)</f>
        <v>0</v>
      </c>
      <c r="P314" s="246">
        <v>0</v>
      </c>
      <c r="Q314" s="246">
        <f>ROUND(E314*P314,2)</f>
        <v>0</v>
      </c>
      <c r="R314" s="246"/>
      <c r="S314" s="246" t="s">
        <v>148</v>
      </c>
      <c r="T314" s="247" t="s">
        <v>143</v>
      </c>
      <c r="U314" s="224">
        <v>0</v>
      </c>
      <c r="V314" s="224">
        <f>ROUND(E314*U314,2)</f>
        <v>0</v>
      </c>
      <c r="W314" s="224"/>
      <c r="X314" s="224" t="s">
        <v>149</v>
      </c>
      <c r="Y314" s="215"/>
      <c r="Z314" s="215"/>
      <c r="AA314" s="215"/>
      <c r="AB314" s="215"/>
      <c r="AC314" s="215"/>
      <c r="AD314" s="215"/>
      <c r="AE314" s="215"/>
      <c r="AF314" s="215"/>
      <c r="AG314" s="215" t="s">
        <v>150</v>
      </c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15"/>
      <c r="BB314" s="215"/>
      <c r="BC314" s="215"/>
      <c r="BD314" s="215"/>
      <c r="BE314" s="215"/>
      <c r="BF314" s="215"/>
      <c r="BG314" s="215"/>
      <c r="BH314" s="215"/>
    </row>
    <row r="315" spans="1:60" outlineLevel="1" x14ac:dyDescent="0.2">
      <c r="A315" s="241">
        <v>162</v>
      </c>
      <c r="B315" s="242" t="s">
        <v>605</v>
      </c>
      <c r="C315" s="253" t="s">
        <v>606</v>
      </c>
      <c r="D315" s="243" t="s">
        <v>445</v>
      </c>
      <c r="E315" s="244">
        <v>7</v>
      </c>
      <c r="F315" s="245"/>
      <c r="G315" s="246">
        <f>ROUND(E315*F315,2)</f>
        <v>0</v>
      </c>
      <c r="H315" s="245"/>
      <c r="I315" s="246">
        <f>ROUND(E315*H315,2)</f>
        <v>0</v>
      </c>
      <c r="J315" s="245"/>
      <c r="K315" s="246">
        <f>ROUND(E315*J315,2)</f>
        <v>0</v>
      </c>
      <c r="L315" s="246">
        <v>21</v>
      </c>
      <c r="M315" s="246">
        <f>G315*(1+L315/100)</f>
        <v>0</v>
      </c>
      <c r="N315" s="246">
        <v>0</v>
      </c>
      <c r="O315" s="246">
        <f>ROUND(E315*N315,2)</f>
        <v>0</v>
      </c>
      <c r="P315" s="246">
        <v>0</v>
      </c>
      <c r="Q315" s="246">
        <f>ROUND(E315*P315,2)</f>
        <v>0</v>
      </c>
      <c r="R315" s="246"/>
      <c r="S315" s="246" t="s">
        <v>148</v>
      </c>
      <c r="T315" s="247" t="s">
        <v>143</v>
      </c>
      <c r="U315" s="224">
        <v>0</v>
      </c>
      <c r="V315" s="224">
        <f>ROUND(E315*U315,2)</f>
        <v>0</v>
      </c>
      <c r="W315" s="224"/>
      <c r="X315" s="224" t="s">
        <v>149</v>
      </c>
      <c r="Y315" s="215"/>
      <c r="Z315" s="215"/>
      <c r="AA315" s="215"/>
      <c r="AB315" s="215"/>
      <c r="AC315" s="215"/>
      <c r="AD315" s="215"/>
      <c r="AE315" s="215"/>
      <c r="AF315" s="215"/>
      <c r="AG315" s="215" t="s">
        <v>150</v>
      </c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</row>
    <row r="316" spans="1:60" outlineLevel="1" x14ac:dyDescent="0.2">
      <c r="A316" s="241">
        <v>163</v>
      </c>
      <c r="B316" s="242" t="s">
        <v>607</v>
      </c>
      <c r="C316" s="253" t="s">
        <v>608</v>
      </c>
      <c r="D316" s="243" t="s">
        <v>445</v>
      </c>
      <c r="E316" s="244">
        <v>1</v>
      </c>
      <c r="F316" s="245"/>
      <c r="G316" s="246">
        <f>ROUND(E316*F316,2)</f>
        <v>0</v>
      </c>
      <c r="H316" s="245"/>
      <c r="I316" s="246">
        <f>ROUND(E316*H316,2)</f>
        <v>0</v>
      </c>
      <c r="J316" s="245"/>
      <c r="K316" s="246">
        <f>ROUND(E316*J316,2)</f>
        <v>0</v>
      </c>
      <c r="L316" s="246">
        <v>21</v>
      </c>
      <c r="M316" s="246">
        <f>G316*(1+L316/100)</f>
        <v>0</v>
      </c>
      <c r="N316" s="246">
        <v>0</v>
      </c>
      <c r="O316" s="246">
        <f>ROUND(E316*N316,2)</f>
        <v>0</v>
      </c>
      <c r="P316" s="246">
        <v>0</v>
      </c>
      <c r="Q316" s="246">
        <f>ROUND(E316*P316,2)</f>
        <v>0</v>
      </c>
      <c r="R316" s="246"/>
      <c r="S316" s="246" t="s">
        <v>148</v>
      </c>
      <c r="T316" s="247" t="s">
        <v>143</v>
      </c>
      <c r="U316" s="224">
        <v>0</v>
      </c>
      <c r="V316" s="224">
        <f>ROUND(E316*U316,2)</f>
        <v>0</v>
      </c>
      <c r="W316" s="224"/>
      <c r="X316" s="224" t="s">
        <v>149</v>
      </c>
      <c r="Y316" s="215"/>
      <c r="Z316" s="215"/>
      <c r="AA316" s="215"/>
      <c r="AB316" s="215"/>
      <c r="AC316" s="215"/>
      <c r="AD316" s="215"/>
      <c r="AE316" s="215"/>
      <c r="AF316" s="215"/>
      <c r="AG316" s="215" t="s">
        <v>150</v>
      </c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5"/>
      <c r="AZ316" s="215"/>
      <c r="BA316" s="215"/>
      <c r="BB316" s="215"/>
      <c r="BC316" s="215"/>
      <c r="BD316" s="215"/>
      <c r="BE316" s="215"/>
      <c r="BF316" s="215"/>
      <c r="BG316" s="215"/>
      <c r="BH316" s="215"/>
    </row>
    <row r="317" spans="1:60" outlineLevel="1" x14ac:dyDescent="0.2">
      <c r="A317" s="241">
        <v>164</v>
      </c>
      <c r="B317" s="242" t="s">
        <v>609</v>
      </c>
      <c r="C317" s="253" t="s">
        <v>610</v>
      </c>
      <c r="D317" s="243" t="s">
        <v>445</v>
      </c>
      <c r="E317" s="244">
        <v>1</v>
      </c>
      <c r="F317" s="245"/>
      <c r="G317" s="246">
        <f>ROUND(E317*F317,2)</f>
        <v>0</v>
      </c>
      <c r="H317" s="245"/>
      <c r="I317" s="246">
        <f>ROUND(E317*H317,2)</f>
        <v>0</v>
      </c>
      <c r="J317" s="245"/>
      <c r="K317" s="246">
        <f>ROUND(E317*J317,2)</f>
        <v>0</v>
      </c>
      <c r="L317" s="246">
        <v>21</v>
      </c>
      <c r="M317" s="246">
        <f>G317*(1+L317/100)</f>
        <v>0</v>
      </c>
      <c r="N317" s="246">
        <v>0</v>
      </c>
      <c r="O317" s="246">
        <f>ROUND(E317*N317,2)</f>
        <v>0</v>
      </c>
      <c r="P317" s="246">
        <v>0</v>
      </c>
      <c r="Q317" s="246">
        <f>ROUND(E317*P317,2)</f>
        <v>0</v>
      </c>
      <c r="R317" s="246"/>
      <c r="S317" s="246" t="s">
        <v>148</v>
      </c>
      <c r="T317" s="247" t="s">
        <v>143</v>
      </c>
      <c r="U317" s="224">
        <v>0</v>
      </c>
      <c r="V317" s="224">
        <f>ROUND(E317*U317,2)</f>
        <v>0</v>
      </c>
      <c r="W317" s="224"/>
      <c r="X317" s="224" t="s">
        <v>149</v>
      </c>
      <c r="Y317" s="215"/>
      <c r="Z317" s="215"/>
      <c r="AA317" s="215"/>
      <c r="AB317" s="215"/>
      <c r="AC317" s="215"/>
      <c r="AD317" s="215"/>
      <c r="AE317" s="215"/>
      <c r="AF317" s="215"/>
      <c r="AG317" s="215" t="s">
        <v>150</v>
      </c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5"/>
      <c r="AZ317" s="215"/>
      <c r="BA317" s="215"/>
      <c r="BB317" s="215"/>
      <c r="BC317" s="215"/>
      <c r="BD317" s="215"/>
      <c r="BE317" s="215"/>
      <c r="BF317" s="215"/>
      <c r="BG317" s="215"/>
      <c r="BH317" s="215"/>
    </row>
    <row r="318" spans="1:60" outlineLevel="1" x14ac:dyDescent="0.2">
      <c r="A318" s="241">
        <v>165</v>
      </c>
      <c r="B318" s="242" t="s">
        <v>611</v>
      </c>
      <c r="C318" s="253" t="s">
        <v>612</v>
      </c>
      <c r="D318" s="243" t="s">
        <v>445</v>
      </c>
      <c r="E318" s="244">
        <v>1</v>
      </c>
      <c r="F318" s="245"/>
      <c r="G318" s="246">
        <f>ROUND(E318*F318,2)</f>
        <v>0</v>
      </c>
      <c r="H318" s="245"/>
      <c r="I318" s="246">
        <f>ROUND(E318*H318,2)</f>
        <v>0</v>
      </c>
      <c r="J318" s="245"/>
      <c r="K318" s="246">
        <f>ROUND(E318*J318,2)</f>
        <v>0</v>
      </c>
      <c r="L318" s="246">
        <v>21</v>
      </c>
      <c r="M318" s="246">
        <f>G318*(1+L318/100)</f>
        <v>0</v>
      </c>
      <c r="N318" s="246">
        <v>0</v>
      </c>
      <c r="O318" s="246">
        <f>ROUND(E318*N318,2)</f>
        <v>0</v>
      </c>
      <c r="P318" s="246">
        <v>0</v>
      </c>
      <c r="Q318" s="246">
        <f>ROUND(E318*P318,2)</f>
        <v>0</v>
      </c>
      <c r="R318" s="246"/>
      <c r="S318" s="246" t="s">
        <v>148</v>
      </c>
      <c r="T318" s="247" t="s">
        <v>143</v>
      </c>
      <c r="U318" s="224">
        <v>0</v>
      </c>
      <c r="V318" s="224">
        <f>ROUND(E318*U318,2)</f>
        <v>0</v>
      </c>
      <c r="W318" s="224"/>
      <c r="X318" s="224" t="s">
        <v>149</v>
      </c>
      <c r="Y318" s="215"/>
      <c r="Z318" s="215"/>
      <c r="AA318" s="215"/>
      <c r="AB318" s="215"/>
      <c r="AC318" s="215"/>
      <c r="AD318" s="215"/>
      <c r="AE318" s="215"/>
      <c r="AF318" s="215"/>
      <c r="AG318" s="215" t="s">
        <v>150</v>
      </c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5"/>
      <c r="BG318" s="215"/>
      <c r="BH318" s="215"/>
    </row>
    <row r="319" spans="1:60" outlineLevel="1" x14ac:dyDescent="0.2">
      <c r="A319" s="241">
        <v>166</v>
      </c>
      <c r="B319" s="242" t="s">
        <v>613</v>
      </c>
      <c r="C319" s="253" t="s">
        <v>614</v>
      </c>
      <c r="D319" s="243" t="s">
        <v>445</v>
      </c>
      <c r="E319" s="244">
        <v>1</v>
      </c>
      <c r="F319" s="245"/>
      <c r="G319" s="246">
        <f>ROUND(E319*F319,2)</f>
        <v>0</v>
      </c>
      <c r="H319" s="245"/>
      <c r="I319" s="246">
        <f>ROUND(E319*H319,2)</f>
        <v>0</v>
      </c>
      <c r="J319" s="245"/>
      <c r="K319" s="246">
        <f>ROUND(E319*J319,2)</f>
        <v>0</v>
      </c>
      <c r="L319" s="246">
        <v>21</v>
      </c>
      <c r="M319" s="246">
        <f>G319*(1+L319/100)</f>
        <v>0</v>
      </c>
      <c r="N319" s="246">
        <v>0</v>
      </c>
      <c r="O319" s="246">
        <f>ROUND(E319*N319,2)</f>
        <v>0</v>
      </c>
      <c r="P319" s="246">
        <v>0</v>
      </c>
      <c r="Q319" s="246">
        <f>ROUND(E319*P319,2)</f>
        <v>0</v>
      </c>
      <c r="R319" s="246"/>
      <c r="S319" s="246" t="s">
        <v>148</v>
      </c>
      <c r="T319" s="247" t="s">
        <v>143</v>
      </c>
      <c r="U319" s="224">
        <v>0</v>
      </c>
      <c r="V319" s="224">
        <f>ROUND(E319*U319,2)</f>
        <v>0</v>
      </c>
      <c r="W319" s="224"/>
      <c r="X319" s="224" t="s">
        <v>149</v>
      </c>
      <c r="Y319" s="215"/>
      <c r="Z319" s="215"/>
      <c r="AA319" s="215"/>
      <c r="AB319" s="215"/>
      <c r="AC319" s="215"/>
      <c r="AD319" s="215"/>
      <c r="AE319" s="215"/>
      <c r="AF319" s="215"/>
      <c r="AG319" s="215" t="s">
        <v>150</v>
      </c>
      <c r="AH319" s="215"/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5"/>
      <c r="AZ319" s="215"/>
      <c r="BA319" s="215"/>
      <c r="BB319" s="215"/>
      <c r="BC319" s="215"/>
      <c r="BD319" s="215"/>
      <c r="BE319" s="215"/>
      <c r="BF319" s="215"/>
      <c r="BG319" s="215"/>
      <c r="BH319" s="215"/>
    </row>
    <row r="320" spans="1:60" outlineLevel="1" x14ac:dyDescent="0.2">
      <c r="A320" s="241">
        <v>167</v>
      </c>
      <c r="B320" s="242" t="s">
        <v>615</v>
      </c>
      <c r="C320" s="253" t="s">
        <v>616</v>
      </c>
      <c r="D320" s="243" t="s">
        <v>445</v>
      </c>
      <c r="E320" s="244">
        <v>1</v>
      </c>
      <c r="F320" s="245"/>
      <c r="G320" s="246">
        <f>ROUND(E320*F320,2)</f>
        <v>0</v>
      </c>
      <c r="H320" s="245"/>
      <c r="I320" s="246">
        <f>ROUND(E320*H320,2)</f>
        <v>0</v>
      </c>
      <c r="J320" s="245"/>
      <c r="K320" s="246">
        <f>ROUND(E320*J320,2)</f>
        <v>0</v>
      </c>
      <c r="L320" s="246">
        <v>21</v>
      </c>
      <c r="M320" s="246">
        <f>G320*(1+L320/100)</f>
        <v>0</v>
      </c>
      <c r="N320" s="246">
        <v>0</v>
      </c>
      <c r="O320" s="246">
        <f>ROUND(E320*N320,2)</f>
        <v>0</v>
      </c>
      <c r="P320" s="246">
        <v>0</v>
      </c>
      <c r="Q320" s="246">
        <f>ROUND(E320*P320,2)</f>
        <v>0</v>
      </c>
      <c r="R320" s="246"/>
      <c r="S320" s="246" t="s">
        <v>148</v>
      </c>
      <c r="T320" s="247" t="s">
        <v>143</v>
      </c>
      <c r="U320" s="224">
        <v>0</v>
      </c>
      <c r="V320" s="224">
        <f>ROUND(E320*U320,2)</f>
        <v>0</v>
      </c>
      <c r="W320" s="224"/>
      <c r="X320" s="224" t="s">
        <v>149</v>
      </c>
      <c r="Y320" s="215"/>
      <c r="Z320" s="215"/>
      <c r="AA320" s="215"/>
      <c r="AB320" s="215"/>
      <c r="AC320" s="215"/>
      <c r="AD320" s="215"/>
      <c r="AE320" s="215"/>
      <c r="AF320" s="215"/>
      <c r="AG320" s="215" t="s">
        <v>150</v>
      </c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</row>
    <row r="321" spans="1:60" outlineLevel="1" x14ac:dyDescent="0.2">
      <c r="A321" s="241">
        <v>168</v>
      </c>
      <c r="B321" s="242" t="s">
        <v>617</v>
      </c>
      <c r="C321" s="253" t="s">
        <v>618</v>
      </c>
      <c r="D321" s="243" t="s">
        <v>140</v>
      </c>
      <c r="E321" s="244">
        <v>1</v>
      </c>
      <c r="F321" s="245"/>
      <c r="G321" s="246">
        <f>ROUND(E321*F321,2)</f>
        <v>0</v>
      </c>
      <c r="H321" s="245"/>
      <c r="I321" s="246">
        <f>ROUND(E321*H321,2)</f>
        <v>0</v>
      </c>
      <c r="J321" s="245"/>
      <c r="K321" s="246">
        <f>ROUND(E321*J321,2)</f>
        <v>0</v>
      </c>
      <c r="L321" s="246">
        <v>21</v>
      </c>
      <c r="M321" s="246">
        <f>G321*(1+L321/100)</f>
        <v>0</v>
      </c>
      <c r="N321" s="246">
        <v>0</v>
      </c>
      <c r="O321" s="246">
        <f>ROUND(E321*N321,2)</f>
        <v>0</v>
      </c>
      <c r="P321" s="246">
        <v>0</v>
      </c>
      <c r="Q321" s="246">
        <f>ROUND(E321*P321,2)</f>
        <v>0</v>
      </c>
      <c r="R321" s="246"/>
      <c r="S321" s="246" t="s">
        <v>148</v>
      </c>
      <c r="T321" s="247" t="s">
        <v>143</v>
      </c>
      <c r="U321" s="224">
        <v>0</v>
      </c>
      <c r="V321" s="224">
        <f>ROUND(E321*U321,2)</f>
        <v>0</v>
      </c>
      <c r="W321" s="224"/>
      <c r="X321" s="224" t="s">
        <v>149</v>
      </c>
      <c r="Y321" s="215"/>
      <c r="Z321" s="215"/>
      <c r="AA321" s="215"/>
      <c r="AB321" s="215"/>
      <c r="AC321" s="215"/>
      <c r="AD321" s="215"/>
      <c r="AE321" s="215"/>
      <c r="AF321" s="215"/>
      <c r="AG321" s="215" t="s">
        <v>150</v>
      </c>
      <c r="AH321" s="215"/>
      <c r="AI321" s="215"/>
      <c r="AJ321" s="215"/>
      <c r="AK321" s="215"/>
      <c r="AL321" s="215"/>
      <c r="AM321" s="215"/>
      <c r="AN321" s="215"/>
      <c r="AO321" s="215"/>
      <c r="AP321" s="215"/>
      <c r="AQ321" s="215"/>
      <c r="AR321" s="215"/>
      <c r="AS321" s="215"/>
      <c r="AT321" s="215"/>
      <c r="AU321" s="215"/>
      <c r="AV321" s="215"/>
      <c r="AW321" s="215"/>
      <c r="AX321" s="215"/>
      <c r="AY321" s="215"/>
      <c r="AZ321" s="215"/>
      <c r="BA321" s="215"/>
      <c r="BB321" s="215"/>
      <c r="BC321" s="215"/>
      <c r="BD321" s="215"/>
      <c r="BE321" s="215"/>
      <c r="BF321" s="215"/>
      <c r="BG321" s="215"/>
      <c r="BH321" s="215"/>
    </row>
    <row r="322" spans="1:60" outlineLevel="1" x14ac:dyDescent="0.2">
      <c r="A322" s="241">
        <v>169</v>
      </c>
      <c r="B322" s="242" t="s">
        <v>619</v>
      </c>
      <c r="C322" s="253" t="s">
        <v>620</v>
      </c>
      <c r="D322" s="243" t="s">
        <v>267</v>
      </c>
      <c r="E322" s="244">
        <v>3</v>
      </c>
      <c r="F322" s="245"/>
      <c r="G322" s="246">
        <f>ROUND(E322*F322,2)</f>
        <v>0</v>
      </c>
      <c r="H322" s="245"/>
      <c r="I322" s="246">
        <f>ROUND(E322*H322,2)</f>
        <v>0</v>
      </c>
      <c r="J322" s="245"/>
      <c r="K322" s="246">
        <f>ROUND(E322*J322,2)</f>
        <v>0</v>
      </c>
      <c r="L322" s="246">
        <v>21</v>
      </c>
      <c r="M322" s="246">
        <f>G322*(1+L322/100)</f>
        <v>0</v>
      </c>
      <c r="N322" s="246">
        <v>0</v>
      </c>
      <c r="O322" s="246">
        <f>ROUND(E322*N322,2)</f>
        <v>0</v>
      </c>
      <c r="P322" s="246">
        <v>0</v>
      </c>
      <c r="Q322" s="246">
        <f>ROUND(E322*P322,2)</f>
        <v>0</v>
      </c>
      <c r="R322" s="246"/>
      <c r="S322" s="246" t="s">
        <v>148</v>
      </c>
      <c r="T322" s="247" t="s">
        <v>143</v>
      </c>
      <c r="U322" s="224">
        <v>0</v>
      </c>
      <c r="V322" s="224">
        <f>ROUND(E322*U322,2)</f>
        <v>0</v>
      </c>
      <c r="W322" s="224"/>
      <c r="X322" s="224" t="s">
        <v>149</v>
      </c>
      <c r="Y322" s="215"/>
      <c r="Z322" s="215"/>
      <c r="AA322" s="215"/>
      <c r="AB322" s="215"/>
      <c r="AC322" s="215"/>
      <c r="AD322" s="215"/>
      <c r="AE322" s="215"/>
      <c r="AF322" s="215"/>
      <c r="AG322" s="215" t="s">
        <v>150</v>
      </c>
      <c r="AH322" s="215"/>
      <c r="AI322" s="215"/>
      <c r="AJ322" s="215"/>
      <c r="AK322" s="215"/>
      <c r="AL322" s="215"/>
      <c r="AM322" s="215"/>
      <c r="AN322" s="215"/>
      <c r="AO322" s="215"/>
      <c r="AP322" s="215"/>
      <c r="AQ322" s="215"/>
      <c r="AR322" s="215"/>
      <c r="AS322" s="215"/>
      <c r="AT322" s="215"/>
      <c r="AU322" s="215"/>
      <c r="AV322" s="215"/>
      <c r="AW322" s="215"/>
      <c r="AX322" s="215"/>
      <c r="AY322" s="215"/>
      <c r="AZ322" s="215"/>
      <c r="BA322" s="215"/>
      <c r="BB322" s="215"/>
      <c r="BC322" s="215"/>
      <c r="BD322" s="215"/>
      <c r="BE322" s="215"/>
      <c r="BF322" s="215"/>
      <c r="BG322" s="215"/>
      <c r="BH322" s="215"/>
    </row>
    <row r="323" spans="1:60" outlineLevel="1" x14ac:dyDescent="0.2">
      <c r="A323" s="241">
        <v>170</v>
      </c>
      <c r="B323" s="242" t="s">
        <v>621</v>
      </c>
      <c r="C323" s="253" t="s">
        <v>622</v>
      </c>
      <c r="D323" s="243" t="s">
        <v>372</v>
      </c>
      <c r="E323" s="244">
        <v>3</v>
      </c>
      <c r="F323" s="245"/>
      <c r="G323" s="246">
        <f>ROUND(E323*F323,2)</f>
        <v>0</v>
      </c>
      <c r="H323" s="245"/>
      <c r="I323" s="246">
        <f>ROUND(E323*H323,2)</f>
        <v>0</v>
      </c>
      <c r="J323" s="245"/>
      <c r="K323" s="246">
        <f>ROUND(E323*J323,2)</f>
        <v>0</v>
      </c>
      <c r="L323" s="246">
        <v>21</v>
      </c>
      <c r="M323" s="246">
        <f>G323*(1+L323/100)</f>
        <v>0</v>
      </c>
      <c r="N323" s="246">
        <v>0</v>
      </c>
      <c r="O323" s="246">
        <f>ROUND(E323*N323,2)</f>
        <v>0</v>
      </c>
      <c r="P323" s="246">
        <v>0</v>
      </c>
      <c r="Q323" s="246">
        <f>ROUND(E323*P323,2)</f>
        <v>0</v>
      </c>
      <c r="R323" s="246"/>
      <c r="S323" s="246" t="s">
        <v>148</v>
      </c>
      <c r="T323" s="247" t="s">
        <v>143</v>
      </c>
      <c r="U323" s="224">
        <v>0</v>
      </c>
      <c r="V323" s="224">
        <f>ROUND(E323*U323,2)</f>
        <v>0</v>
      </c>
      <c r="W323" s="224"/>
      <c r="X323" s="224" t="s">
        <v>149</v>
      </c>
      <c r="Y323" s="215"/>
      <c r="Z323" s="215"/>
      <c r="AA323" s="215"/>
      <c r="AB323" s="215"/>
      <c r="AC323" s="215"/>
      <c r="AD323" s="215"/>
      <c r="AE323" s="215"/>
      <c r="AF323" s="215"/>
      <c r="AG323" s="215" t="s">
        <v>150</v>
      </c>
      <c r="AH323" s="215"/>
      <c r="AI323" s="215"/>
      <c r="AJ323" s="215"/>
      <c r="AK323" s="215"/>
      <c r="AL323" s="215"/>
      <c r="AM323" s="215"/>
      <c r="AN323" s="215"/>
      <c r="AO323" s="215"/>
      <c r="AP323" s="215"/>
      <c r="AQ323" s="215"/>
      <c r="AR323" s="215"/>
      <c r="AS323" s="215"/>
      <c r="AT323" s="215"/>
      <c r="AU323" s="215"/>
      <c r="AV323" s="215"/>
      <c r="AW323" s="215"/>
      <c r="AX323" s="215"/>
      <c r="AY323" s="215"/>
      <c r="AZ323" s="215"/>
      <c r="BA323" s="215"/>
      <c r="BB323" s="215"/>
      <c r="BC323" s="215"/>
      <c r="BD323" s="215"/>
      <c r="BE323" s="215"/>
      <c r="BF323" s="215"/>
      <c r="BG323" s="215"/>
      <c r="BH323" s="215"/>
    </row>
    <row r="324" spans="1:60" outlineLevel="1" x14ac:dyDescent="0.2">
      <c r="A324" s="241">
        <v>171</v>
      </c>
      <c r="B324" s="242" t="s">
        <v>623</v>
      </c>
      <c r="C324" s="253" t="s">
        <v>624</v>
      </c>
      <c r="D324" s="243" t="s">
        <v>270</v>
      </c>
      <c r="E324" s="244">
        <v>55</v>
      </c>
      <c r="F324" s="245"/>
      <c r="G324" s="246">
        <f>ROUND(E324*F324,2)</f>
        <v>0</v>
      </c>
      <c r="H324" s="245"/>
      <c r="I324" s="246">
        <f>ROUND(E324*H324,2)</f>
        <v>0</v>
      </c>
      <c r="J324" s="245"/>
      <c r="K324" s="246">
        <f>ROUND(E324*J324,2)</f>
        <v>0</v>
      </c>
      <c r="L324" s="246">
        <v>21</v>
      </c>
      <c r="M324" s="246">
        <f>G324*(1+L324/100)</f>
        <v>0</v>
      </c>
      <c r="N324" s="246">
        <v>0</v>
      </c>
      <c r="O324" s="246">
        <f>ROUND(E324*N324,2)</f>
        <v>0</v>
      </c>
      <c r="P324" s="246">
        <v>0</v>
      </c>
      <c r="Q324" s="246">
        <f>ROUND(E324*P324,2)</f>
        <v>0</v>
      </c>
      <c r="R324" s="246"/>
      <c r="S324" s="246" t="s">
        <v>148</v>
      </c>
      <c r="T324" s="247" t="s">
        <v>143</v>
      </c>
      <c r="U324" s="224">
        <v>0</v>
      </c>
      <c r="V324" s="224">
        <f>ROUND(E324*U324,2)</f>
        <v>0</v>
      </c>
      <c r="W324" s="224"/>
      <c r="X324" s="224" t="s">
        <v>149</v>
      </c>
      <c r="Y324" s="215"/>
      <c r="Z324" s="215"/>
      <c r="AA324" s="215"/>
      <c r="AB324" s="215"/>
      <c r="AC324" s="215"/>
      <c r="AD324" s="215"/>
      <c r="AE324" s="215"/>
      <c r="AF324" s="215"/>
      <c r="AG324" s="215" t="s">
        <v>150</v>
      </c>
      <c r="AH324" s="215"/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  <c r="AU324" s="215"/>
      <c r="AV324" s="215"/>
      <c r="AW324" s="215"/>
      <c r="AX324" s="215"/>
      <c r="AY324" s="215"/>
      <c r="AZ324" s="215"/>
      <c r="BA324" s="215"/>
      <c r="BB324" s="215"/>
      <c r="BC324" s="215"/>
      <c r="BD324" s="215"/>
      <c r="BE324" s="215"/>
      <c r="BF324" s="215"/>
      <c r="BG324" s="215"/>
      <c r="BH324" s="215"/>
    </row>
    <row r="325" spans="1:60" outlineLevel="1" x14ac:dyDescent="0.2">
      <c r="A325" s="241">
        <v>172</v>
      </c>
      <c r="B325" s="242" t="s">
        <v>625</v>
      </c>
      <c r="C325" s="253" t="s">
        <v>626</v>
      </c>
      <c r="D325" s="243" t="s">
        <v>270</v>
      </c>
      <c r="E325" s="244">
        <v>35</v>
      </c>
      <c r="F325" s="245"/>
      <c r="G325" s="246">
        <f>ROUND(E325*F325,2)</f>
        <v>0</v>
      </c>
      <c r="H325" s="245"/>
      <c r="I325" s="246">
        <f>ROUND(E325*H325,2)</f>
        <v>0</v>
      </c>
      <c r="J325" s="245"/>
      <c r="K325" s="246">
        <f>ROUND(E325*J325,2)</f>
        <v>0</v>
      </c>
      <c r="L325" s="246">
        <v>21</v>
      </c>
      <c r="M325" s="246">
        <f>G325*(1+L325/100)</f>
        <v>0</v>
      </c>
      <c r="N325" s="246">
        <v>0</v>
      </c>
      <c r="O325" s="246">
        <f>ROUND(E325*N325,2)</f>
        <v>0</v>
      </c>
      <c r="P325" s="246">
        <v>0</v>
      </c>
      <c r="Q325" s="246">
        <f>ROUND(E325*P325,2)</f>
        <v>0</v>
      </c>
      <c r="R325" s="246"/>
      <c r="S325" s="246" t="s">
        <v>148</v>
      </c>
      <c r="T325" s="247" t="s">
        <v>143</v>
      </c>
      <c r="U325" s="224">
        <v>0</v>
      </c>
      <c r="V325" s="224">
        <f>ROUND(E325*U325,2)</f>
        <v>0</v>
      </c>
      <c r="W325" s="224"/>
      <c r="X325" s="224" t="s">
        <v>149</v>
      </c>
      <c r="Y325" s="215"/>
      <c r="Z325" s="215"/>
      <c r="AA325" s="215"/>
      <c r="AB325" s="215"/>
      <c r="AC325" s="215"/>
      <c r="AD325" s="215"/>
      <c r="AE325" s="215"/>
      <c r="AF325" s="215"/>
      <c r="AG325" s="215" t="s">
        <v>150</v>
      </c>
      <c r="AH325" s="215"/>
      <c r="AI325" s="215"/>
      <c r="AJ325" s="215"/>
      <c r="AK325" s="215"/>
      <c r="AL325" s="215"/>
      <c r="AM325" s="215"/>
      <c r="AN325" s="215"/>
      <c r="AO325" s="215"/>
      <c r="AP325" s="215"/>
      <c r="AQ325" s="215"/>
      <c r="AR325" s="215"/>
      <c r="AS325" s="215"/>
      <c r="AT325" s="215"/>
      <c r="AU325" s="215"/>
      <c r="AV325" s="215"/>
      <c r="AW325" s="215"/>
      <c r="AX325" s="215"/>
      <c r="AY325" s="215"/>
      <c r="AZ325" s="215"/>
      <c r="BA325" s="215"/>
      <c r="BB325" s="215"/>
      <c r="BC325" s="215"/>
      <c r="BD325" s="215"/>
      <c r="BE325" s="215"/>
      <c r="BF325" s="215"/>
      <c r="BG325" s="215"/>
      <c r="BH325" s="215"/>
    </row>
    <row r="326" spans="1:60" outlineLevel="1" x14ac:dyDescent="0.2">
      <c r="A326" s="241">
        <v>173</v>
      </c>
      <c r="B326" s="242" t="s">
        <v>627</v>
      </c>
      <c r="C326" s="253" t="s">
        <v>628</v>
      </c>
      <c r="D326" s="243" t="s">
        <v>270</v>
      </c>
      <c r="E326" s="244">
        <v>16</v>
      </c>
      <c r="F326" s="245"/>
      <c r="G326" s="246">
        <f>ROUND(E326*F326,2)</f>
        <v>0</v>
      </c>
      <c r="H326" s="245"/>
      <c r="I326" s="246">
        <f>ROUND(E326*H326,2)</f>
        <v>0</v>
      </c>
      <c r="J326" s="245"/>
      <c r="K326" s="246">
        <f>ROUND(E326*J326,2)</f>
        <v>0</v>
      </c>
      <c r="L326" s="246">
        <v>21</v>
      </c>
      <c r="M326" s="246">
        <f>G326*(1+L326/100)</f>
        <v>0</v>
      </c>
      <c r="N326" s="246">
        <v>0</v>
      </c>
      <c r="O326" s="246">
        <f>ROUND(E326*N326,2)</f>
        <v>0</v>
      </c>
      <c r="P326" s="246">
        <v>0</v>
      </c>
      <c r="Q326" s="246">
        <f>ROUND(E326*P326,2)</f>
        <v>0</v>
      </c>
      <c r="R326" s="246"/>
      <c r="S326" s="246" t="s">
        <v>148</v>
      </c>
      <c r="T326" s="247" t="s">
        <v>143</v>
      </c>
      <c r="U326" s="224">
        <v>0</v>
      </c>
      <c r="V326" s="224">
        <f>ROUND(E326*U326,2)</f>
        <v>0</v>
      </c>
      <c r="W326" s="224"/>
      <c r="X326" s="224" t="s">
        <v>149</v>
      </c>
      <c r="Y326" s="215"/>
      <c r="Z326" s="215"/>
      <c r="AA326" s="215"/>
      <c r="AB326" s="215"/>
      <c r="AC326" s="215"/>
      <c r="AD326" s="215"/>
      <c r="AE326" s="215"/>
      <c r="AF326" s="215"/>
      <c r="AG326" s="215" t="s">
        <v>150</v>
      </c>
      <c r="AH326" s="215"/>
      <c r="AI326" s="215"/>
      <c r="AJ326" s="215"/>
      <c r="AK326" s="215"/>
      <c r="AL326" s="215"/>
      <c r="AM326" s="215"/>
      <c r="AN326" s="215"/>
      <c r="AO326" s="215"/>
      <c r="AP326" s="215"/>
      <c r="AQ326" s="215"/>
      <c r="AR326" s="215"/>
      <c r="AS326" s="215"/>
      <c r="AT326" s="215"/>
      <c r="AU326" s="215"/>
      <c r="AV326" s="215"/>
      <c r="AW326" s="215"/>
      <c r="AX326" s="215"/>
      <c r="AY326" s="215"/>
      <c r="AZ326" s="215"/>
      <c r="BA326" s="215"/>
      <c r="BB326" s="215"/>
      <c r="BC326" s="215"/>
      <c r="BD326" s="215"/>
      <c r="BE326" s="215"/>
      <c r="BF326" s="215"/>
      <c r="BG326" s="215"/>
      <c r="BH326" s="215"/>
    </row>
    <row r="327" spans="1:60" outlineLevel="1" x14ac:dyDescent="0.2">
      <c r="A327" s="241">
        <v>174</v>
      </c>
      <c r="B327" s="242" t="s">
        <v>629</v>
      </c>
      <c r="C327" s="253" t="s">
        <v>630</v>
      </c>
      <c r="D327" s="243" t="s">
        <v>270</v>
      </c>
      <c r="E327" s="244">
        <v>0.2</v>
      </c>
      <c r="F327" s="245"/>
      <c r="G327" s="246">
        <f>ROUND(E327*F327,2)</f>
        <v>0</v>
      </c>
      <c r="H327" s="245"/>
      <c r="I327" s="246">
        <f>ROUND(E327*H327,2)</f>
        <v>0</v>
      </c>
      <c r="J327" s="245"/>
      <c r="K327" s="246">
        <f>ROUND(E327*J327,2)</f>
        <v>0</v>
      </c>
      <c r="L327" s="246">
        <v>21</v>
      </c>
      <c r="M327" s="246">
        <f>G327*(1+L327/100)</f>
        <v>0</v>
      </c>
      <c r="N327" s="246">
        <v>0</v>
      </c>
      <c r="O327" s="246">
        <f>ROUND(E327*N327,2)</f>
        <v>0</v>
      </c>
      <c r="P327" s="246">
        <v>0</v>
      </c>
      <c r="Q327" s="246">
        <f>ROUND(E327*P327,2)</f>
        <v>0</v>
      </c>
      <c r="R327" s="246"/>
      <c r="S327" s="246" t="s">
        <v>148</v>
      </c>
      <c r="T327" s="247" t="s">
        <v>143</v>
      </c>
      <c r="U327" s="224">
        <v>0</v>
      </c>
      <c r="V327" s="224">
        <f>ROUND(E327*U327,2)</f>
        <v>0</v>
      </c>
      <c r="W327" s="224"/>
      <c r="X327" s="224" t="s">
        <v>149</v>
      </c>
      <c r="Y327" s="215"/>
      <c r="Z327" s="215"/>
      <c r="AA327" s="215"/>
      <c r="AB327" s="215"/>
      <c r="AC327" s="215"/>
      <c r="AD327" s="215"/>
      <c r="AE327" s="215"/>
      <c r="AF327" s="215"/>
      <c r="AG327" s="215" t="s">
        <v>150</v>
      </c>
      <c r="AH327" s="215"/>
      <c r="AI327" s="215"/>
      <c r="AJ327" s="215"/>
      <c r="AK327" s="215"/>
      <c r="AL327" s="215"/>
      <c r="AM327" s="215"/>
      <c r="AN327" s="215"/>
      <c r="AO327" s="215"/>
      <c r="AP327" s="215"/>
      <c r="AQ327" s="215"/>
      <c r="AR327" s="215"/>
      <c r="AS327" s="215"/>
      <c r="AT327" s="215"/>
      <c r="AU327" s="215"/>
      <c r="AV327" s="215"/>
      <c r="AW327" s="215"/>
      <c r="AX327" s="215"/>
      <c r="AY327" s="215"/>
      <c r="AZ327" s="215"/>
      <c r="BA327" s="215"/>
      <c r="BB327" s="215"/>
      <c r="BC327" s="215"/>
      <c r="BD327" s="215"/>
      <c r="BE327" s="215"/>
      <c r="BF327" s="215"/>
      <c r="BG327" s="215"/>
      <c r="BH327" s="215"/>
    </row>
    <row r="328" spans="1:60" outlineLevel="1" x14ac:dyDescent="0.2">
      <c r="A328" s="241">
        <v>175</v>
      </c>
      <c r="B328" s="242" t="s">
        <v>631</v>
      </c>
      <c r="C328" s="253" t="s">
        <v>632</v>
      </c>
      <c r="D328" s="243" t="s">
        <v>633</v>
      </c>
      <c r="E328" s="244">
        <v>16</v>
      </c>
      <c r="F328" s="245"/>
      <c r="G328" s="246">
        <f>ROUND(E328*F328,2)</f>
        <v>0</v>
      </c>
      <c r="H328" s="245"/>
      <c r="I328" s="246">
        <f>ROUND(E328*H328,2)</f>
        <v>0</v>
      </c>
      <c r="J328" s="245"/>
      <c r="K328" s="246">
        <f>ROUND(E328*J328,2)</f>
        <v>0</v>
      </c>
      <c r="L328" s="246">
        <v>21</v>
      </c>
      <c r="M328" s="246">
        <f>G328*(1+L328/100)</f>
        <v>0</v>
      </c>
      <c r="N328" s="246">
        <v>0</v>
      </c>
      <c r="O328" s="246">
        <f>ROUND(E328*N328,2)</f>
        <v>0</v>
      </c>
      <c r="P328" s="246">
        <v>0</v>
      </c>
      <c r="Q328" s="246">
        <f>ROUND(E328*P328,2)</f>
        <v>0</v>
      </c>
      <c r="R328" s="246"/>
      <c r="S328" s="246" t="s">
        <v>148</v>
      </c>
      <c r="T328" s="247" t="s">
        <v>143</v>
      </c>
      <c r="U328" s="224">
        <v>0</v>
      </c>
      <c r="V328" s="224">
        <f>ROUND(E328*U328,2)</f>
        <v>0</v>
      </c>
      <c r="W328" s="224"/>
      <c r="X328" s="224" t="s">
        <v>161</v>
      </c>
      <c r="Y328" s="215"/>
      <c r="Z328" s="215"/>
      <c r="AA328" s="215"/>
      <c r="AB328" s="215"/>
      <c r="AC328" s="215"/>
      <c r="AD328" s="215"/>
      <c r="AE328" s="215"/>
      <c r="AF328" s="215"/>
      <c r="AG328" s="215" t="s">
        <v>162</v>
      </c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5"/>
      <c r="AT328" s="215"/>
      <c r="AU328" s="215"/>
      <c r="AV328" s="215"/>
      <c r="AW328" s="215"/>
      <c r="AX328" s="215"/>
      <c r="AY328" s="215"/>
      <c r="AZ328" s="215"/>
      <c r="BA328" s="215"/>
      <c r="BB328" s="215"/>
      <c r="BC328" s="215"/>
      <c r="BD328" s="215"/>
      <c r="BE328" s="215"/>
      <c r="BF328" s="215"/>
      <c r="BG328" s="215"/>
      <c r="BH328" s="215"/>
    </row>
    <row r="329" spans="1:60" outlineLevel="1" x14ac:dyDescent="0.2">
      <c r="A329" s="241">
        <v>176</v>
      </c>
      <c r="B329" s="242" t="s">
        <v>634</v>
      </c>
      <c r="C329" s="253" t="s">
        <v>31</v>
      </c>
      <c r="D329" s="243" t="s">
        <v>633</v>
      </c>
      <c r="E329" s="244">
        <v>150</v>
      </c>
      <c r="F329" s="245"/>
      <c r="G329" s="246">
        <f>ROUND(E329*F329,2)</f>
        <v>0</v>
      </c>
      <c r="H329" s="245"/>
      <c r="I329" s="246">
        <f>ROUND(E329*H329,2)</f>
        <v>0</v>
      </c>
      <c r="J329" s="245"/>
      <c r="K329" s="246">
        <f>ROUND(E329*J329,2)</f>
        <v>0</v>
      </c>
      <c r="L329" s="246">
        <v>21</v>
      </c>
      <c r="M329" s="246">
        <f>G329*(1+L329/100)</f>
        <v>0</v>
      </c>
      <c r="N329" s="246">
        <v>0</v>
      </c>
      <c r="O329" s="246">
        <f>ROUND(E329*N329,2)</f>
        <v>0</v>
      </c>
      <c r="P329" s="246">
        <v>0</v>
      </c>
      <c r="Q329" s="246">
        <f>ROUND(E329*P329,2)</f>
        <v>0</v>
      </c>
      <c r="R329" s="246"/>
      <c r="S329" s="246" t="s">
        <v>148</v>
      </c>
      <c r="T329" s="247" t="s">
        <v>143</v>
      </c>
      <c r="U329" s="224">
        <v>0</v>
      </c>
      <c r="V329" s="224">
        <f>ROUND(E329*U329,2)</f>
        <v>0</v>
      </c>
      <c r="W329" s="224"/>
      <c r="X329" s="224" t="s">
        <v>161</v>
      </c>
      <c r="Y329" s="215"/>
      <c r="Z329" s="215"/>
      <c r="AA329" s="215"/>
      <c r="AB329" s="215"/>
      <c r="AC329" s="215"/>
      <c r="AD329" s="215"/>
      <c r="AE329" s="215"/>
      <c r="AF329" s="215"/>
      <c r="AG329" s="215" t="s">
        <v>162</v>
      </c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</row>
    <row r="330" spans="1:60" outlineLevel="1" x14ac:dyDescent="0.2">
      <c r="A330" s="241">
        <v>177</v>
      </c>
      <c r="B330" s="242" t="s">
        <v>635</v>
      </c>
      <c r="C330" s="253" t="s">
        <v>636</v>
      </c>
      <c r="D330" s="243" t="s">
        <v>633</v>
      </c>
      <c r="E330" s="244">
        <v>8</v>
      </c>
      <c r="F330" s="245"/>
      <c r="G330" s="246">
        <f>ROUND(E330*F330,2)</f>
        <v>0</v>
      </c>
      <c r="H330" s="245"/>
      <c r="I330" s="246">
        <f>ROUND(E330*H330,2)</f>
        <v>0</v>
      </c>
      <c r="J330" s="245"/>
      <c r="K330" s="246">
        <f>ROUND(E330*J330,2)</f>
        <v>0</v>
      </c>
      <c r="L330" s="246">
        <v>21</v>
      </c>
      <c r="M330" s="246">
        <f>G330*(1+L330/100)</f>
        <v>0</v>
      </c>
      <c r="N330" s="246">
        <v>0</v>
      </c>
      <c r="O330" s="246">
        <f>ROUND(E330*N330,2)</f>
        <v>0</v>
      </c>
      <c r="P330" s="246">
        <v>0</v>
      </c>
      <c r="Q330" s="246">
        <f>ROUND(E330*P330,2)</f>
        <v>0</v>
      </c>
      <c r="R330" s="246"/>
      <c r="S330" s="246" t="s">
        <v>142</v>
      </c>
      <c r="T330" s="247" t="s">
        <v>143</v>
      </c>
      <c r="U330" s="224">
        <v>0</v>
      </c>
      <c r="V330" s="224">
        <f>ROUND(E330*U330,2)</f>
        <v>0</v>
      </c>
      <c r="W330" s="224"/>
      <c r="X330" s="224" t="s">
        <v>637</v>
      </c>
      <c r="Y330" s="215"/>
      <c r="Z330" s="215"/>
      <c r="AA330" s="215"/>
      <c r="AB330" s="215"/>
      <c r="AC330" s="215"/>
      <c r="AD330" s="215"/>
      <c r="AE330" s="215"/>
      <c r="AF330" s="215"/>
      <c r="AG330" s="215" t="s">
        <v>638</v>
      </c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5"/>
      <c r="AZ330" s="215"/>
      <c r="BA330" s="215"/>
      <c r="BB330" s="215"/>
      <c r="BC330" s="215"/>
      <c r="BD330" s="215"/>
      <c r="BE330" s="215"/>
      <c r="BF330" s="215"/>
      <c r="BG330" s="215"/>
      <c r="BH330" s="215"/>
    </row>
    <row r="331" spans="1:60" outlineLevel="1" x14ac:dyDescent="0.2">
      <c r="A331" s="241">
        <v>178</v>
      </c>
      <c r="B331" s="242" t="s">
        <v>639</v>
      </c>
      <c r="C331" s="253" t="s">
        <v>640</v>
      </c>
      <c r="D331" s="243" t="s">
        <v>445</v>
      </c>
      <c r="E331" s="244">
        <v>1</v>
      </c>
      <c r="F331" s="245"/>
      <c r="G331" s="246">
        <f>ROUND(E331*F331,2)</f>
        <v>0</v>
      </c>
      <c r="H331" s="245"/>
      <c r="I331" s="246">
        <f>ROUND(E331*H331,2)</f>
        <v>0</v>
      </c>
      <c r="J331" s="245"/>
      <c r="K331" s="246">
        <f>ROUND(E331*J331,2)</f>
        <v>0</v>
      </c>
      <c r="L331" s="246">
        <v>21</v>
      </c>
      <c r="M331" s="246">
        <f>G331*(1+L331/100)</f>
        <v>0</v>
      </c>
      <c r="N331" s="246">
        <v>0</v>
      </c>
      <c r="O331" s="246">
        <f>ROUND(E331*N331,2)</f>
        <v>0</v>
      </c>
      <c r="P331" s="246">
        <v>0</v>
      </c>
      <c r="Q331" s="246">
        <f>ROUND(E331*P331,2)</f>
        <v>0</v>
      </c>
      <c r="R331" s="246"/>
      <c r="S331" s="246" t="s">
        <v>148</v>
      </c>
      <c r="T331" s="247" t="s">
        <v>143</v>
      </c>
      <c r="U331" s="224">
        <v>0</v>
      </c>
      <c r="V331" s="224">
        <f>ROUND(E331*U331,2)</f>
        <v>0</v>
      </c>
      <c r="W331" s="224"/>
      <c r="X331" s="224" t="s">
        <v>149</v>
      </c>
      <c r="Y331" s="215"/>
      <c r="Z331" s="215"/>
      <c r="AA331" s="215"/>
      <c r="AB331" s="215"/>
      <c r="AC331" s="215"/>
      <c r="AD331" s="215"/>
      <c r="AE331" s="215"/>
      <c r="AF331" s="215"/>
      <c r="AG331" s="215" t="s">
        <v>150</v>
      </c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  <c r="AU331" s="215"/>
      <c r="AV331" s="215"/>
      <c r="AW331" s="215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</row>
    <row r="332" spans="1:60" outlineLevel="1" x14ac:dyDescent="0.2">
      <c r="A332" s="241">
        <v>179</v>
      </c>
      <c r="B332" s="242" t="s">
        <v>641</v>
      </c>
      <c r="C332" s="253" t="s">
        <v>642</v>
      </c>
      <c r="D332" s="243" t="s">
        <v>633</v>
      </c>
      <c r="E332" s="244">
        <v>8</v>
      </c>
      <c r="F332" s="245"/>
      <c r="G332" s="246">
        <f>ROUND(E332*F332,2)</f>
        <v>0</v>
      </c>
      <c r="H332" s="245"/>
      <c r="I332" s="246">
        <f>ROUND(E332*H332,2)</f>
        <v>0</v>
      </c>
      <c r="J332" s="245"/>
      <c r="K332" s="246">
        <f>ROUND(E332*J332,2)</f>
        <v>0</v>
      </c>
      <c r="L332" s="246">
        <v>21</v>
      </c>
      <c r="M332" s="246">
        <f>G332*(1+L332/100)</f>
        <v>0</v>
      </c>
      <c r="N332" s="246">
        <v>0</v>
      </c>
      <c r="O332" s="246">
        <f>ROUND(E332*N332,2)</f>
        <v>0</v>
      </c>
      <c r="P332" s="246">
        <v>0</v>
      </c>
      <c r="Q332" s="246">
        <f>ROUND(E332*P332,2)</f>
        <v>0</v>
      </c>
      <c r="R332" s="246"/>
      <c r="S332" s="246" t="s">
        <v>148</v>
      </c>
      <c r="T332" s="247" t="s">
        <v>143</v>
      </c>
      <c r="U332" s="224">
        <v>0</v>
      </c>
      <c r="V332" s="224">
        <f>ROUND(E332*U332,2)</f>
        <v>0</v>
      </c>
      <c r="W332" s="224"/>
      <c r="X332" s="224" t="s">
        <v>161</v>
      </c>
      <c r="Y332" s="215"/>
      <c r="Z332" s="215"/>
      <c r="AA332" s="215"/>
      <c r="AB332" s="215"/>
      <c r="AC332" s="215"/>
      <c r="AD332" s="215"/>
      <c r="AE332" s="215"/>
      <c r="AF332" s="215"/>
      <c r="AG332" s="215" t="s">
        <v>162</v>
      </c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</row>
    <row r="333" spans="1:60" outlineLevel="1" x14ac:dyDescent="0.2">
      <c r="A333" s="241">
        <v>180</v>
      </c>
      <c r="B333" s="242" t="s">
        <v>643</v>
      </c>
      <c r="C333" s="253" t="s">
        <v>644</v>
      </c>
      <c r="D333" s="243" t="s">
        <v>445</v>
      </c>
      <c r="E333" s="244">
        <v>1</v>
      </c>
      <c r="F333" s="245"/>
      <c r="G333" s="246">
        <f>ROUND(E333*F333,2)</f>
        <v>0</v>
      </c>
      <c r="H333" s="245"/>
      <c r="I333" s="246">
        <f>ROUND(E333*H333,2)</f>
        <v>0</v>
      </c>
      <c r="J333" s="245"/>
      <c r="K333" s="246">
        <f>ROUND(E333*J333,2)</f>
        <v>0</v>
      </c>
      <c r="L333" s="246">
        <v>21</v>
      </c>
      <c r="M333" s="246">
        <f>G333*(1+L333/100)</f>
        <v>0</v>
      </c>
      <c r="N333" s="246">
        <v>0</v>
      </c>
      <c r="O333" s="246">
        <f>ROUND(E333*N333,2)</f>
        <v>0</v>
      </c>
      <c r="P333" s="246">
        <v>0</v>
      </c>
      <c r="Q333" s="246">
        <f>ROUND(E333*P333,2)</f>
        <v>0</v>
      </c>
      <c r="R333" s="246"/>
      <c r="S333" s="246" t="s">
        <v>148</v>
      </c>
      <c r="T333" s="247" t="s">
        <v>143</v>
      </c>
      <c r="U333" s="224">
        <v>0</v>
      </c>
      <c r="V333" s="224">
        <f>ROUND(E333*U333,2)</f>
        <v>0</v>
      </c>
      <c r="W333" s="224"/>
      <c r="X333" s="224" t="s">
        <v>645</v>
      </c>
      <c r="Y333" s="215"/>
      <c r="Z333" s="215"/>
      <c r="AA333" s="215"/>
      <c r="AB333" s="215"/>
      <c r="AC333" s="215"/>
      <c r="AD333" s="215"/>
      <c r="AE333" s="215"/>
      <c r="AF333" s="215"/>
      <c r="AG333" s="215" t="s">
        <v>646</v>
      </c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</row>
    <row r="334" spans="1:60" outlineLevel="1" x14ac:dyDescent="0.2">
      <c r="A334" s="241">
        <v>181</v>
      </c>
      <c r="B334" s="242" t="s">
        <v>647</v>
      </c>
      <c r="C334" s="253" t="s">
        <v>457</v>
      </c>
      <c r="D334" s="243" t="s">
        <v>140</v>
      </c>
      <c r="E334" s="244">
        <v>1</v>
      </c>
      <c r="F334" s="245"/>
      <c r="G334" s="246">
        <f>ROUND(E334*F334,2)</f>
        <v>0</v>
      </c>
      <c r="H334" s="245"/>
      <c r="I334" s="246">
        <f>ROUND(E334*H334,2)</f>
        <v>0</v>
      </c>
      <c r="J334" s="245"/>
      <c r="K334" s="246">
        <f>ROUND(E334*J334,2)</f>
        <v>0</v>
      </c>
      <c r="L334" s="246">
        <v>21</v>
      </c>
      <c r="M334" s="246">
        <f>G334*(1+L334/100)</f>
        <v>0</v>
      </c>
      <c r="N334" s="246">
        <v>0</v>
      </c>
      <c r="O334" s="246">
        <f>ROUND(E334*N334,2)</f>
        <v>0</v>
      </c>
      <c r="P334" s="246">
        <v>0</v>
      </c>
      <c r="Q334" s="246">
        <f>ROUND(E334*P334,2)</f>
        <v>0</v>
      </c>
      <c r="R334" s="246"/>
      <c r="S334" s="246" t="s">
        <v>148</v>
      </c>
      <c r="T334" s="247" t="s">
        <v>143</v>
      </c>
      <c r="U334" s="224">
        <v>0</v>
      </c>
      <c r="V334" s="224">
        <f>ROUND(E334*U334,2)</f>
        <v>0</v>
      </c>
      <c r="W334" s="224"/>
      <c r="X334" s="224" t="s">
        <v>149</v>
      </c>
      <c r="Y334" s="215"/>
      <c r="Z334" s="215"/>
      <c r="AA334" s="215"/>
      <c r="AB334" s="215"/>
      <c r="AC334" s="215"/>
      <c r="AD334" s="215"/>
      <c r="AE334" s="215"/>
      <c r="AF334" s="215"/>
      <c r="AG334" s="215" t="s">
        <v>150</v>
      </c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5"/>
      <c r="BA334" s="215"/>
      <c r="BB334" s="215"/>
      <c r="BC334" s="215"/>
      <c r="BD334" s="215"/>
      <c r="BE334" s="215"/>
      <c r="BF334" s="215"/>
      <c r="BG334" s="215"/>
      <c r="BH334" s="215"/>
    </row>
    <row r="335" spans="1:60" outlineLevel="1" x14ac:dyDescent="0.2">
      <c r="A335" s="234">
        <v>182</v>
      </c>
      <c r="B335" s="235" t="s">
        <v>648</v>
      </c>
      <c r="C335" s="254" t="s">
        <v>27</v>
      </c>
      <c r="D335" s="236" t="s">
        <v>140</v>
      </c>
      <c r="E335" s="237">
        <v>1</v>
      </c>
      <c r="F335" s="238"/>
      <c r="G335" s="239">
        <f>ROUND(E335*F335,2)</f>
        <v>0</v>
      </c>
      <c r="H335" s="238"/>
      <c r="I335" s="239">
        <f>ROUND(E335*H335,2)</f>
        <v>0</v>
      </c>
      <c r="J335" s="238"/>
      <c r="K335" s="239">
        <f>ROUND(E335*J335,2)</f>
        <v>0</v>
      </c>
      <c r="L335" s="239">
        <v>21</v>
      </c>
      <c r="M335" s="239">
        <f>G335*(1+L335/100)</f>
        <v>0</v>
      </c>
      <c r="N335" s="239">
        <v>0</v>
      </c>
      <c r="O335" s="239">
        <f>ROUND(E335*N335,2)</f>
        <v>0</v>
      </c>
      <c r="P335" s="239">
        <v>0</v>
      </c>
      <c r="Q335" s="239">
        <f>ROUND(E335*P335,2)</f>
        <v>0</v>
      </c>
      <c r="R335" s="239"/>
      <c r="S335" s="239" t="s">
        <v>148</v>
      </c>
      <c r="T335" s="240" t="s">
        <v>143</v>
      </c>
      <c r="U335" s="224">
        <v>0</v>
      </c>
      <c r="V335" s="224">
        <f>ROUND(E335*U335,2)</f>
        <v>0</v>
      </c>
      <c r="W335" s="224"/>
      <c r="X335" s="224" t="s">
        <v>149</v>
      </c>
      <c r="Y335" s="215"/>
      <c r="Z335" s="215"/>
      <c r="AA335" s="215"/>
      <c r="AB335" s="215"/>
      <c r="AC335" s="215"/>
      <c r="AD335" s="215"/>
      <c r="AE335" s="215"/>
      <c r="AF335" s="215"/>
      <c r="AG335" s="215" t="s">
        <v>150</v>
      </c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5"/>
      <c r="BA335" s="215"/>
      <c r="BB335" s="215"/>
      <c r="BC335" s="215"/>
      <c r="BD335" s="215"/>
      <c r="BE335" s="215"/>
      <c r="BF335" s="215"/>
      <c r="BG335" s="215"/>
      <c r="BH335" s="215"/>
    </row>
    <row r="336" spans="1:60" x14ac:dyDescent="0.2">
      <c r="A336" s="3"/>
      <c r="B336" s="4"/>
      <c r="C336" s="258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AE336">
        <v>15</v>
      </c>
      <c r="AF336">
        <v>21</v>
      </c>
      <c r="AG336" t="s">
        <v>123</v>
      </c>
    </row>
    <row r="337" spans="1:33" x14ac:dyDescent="0.2">
      <c r="A337" s="218"/>
      <c r="B337" s="219" t="s">
        <v>29</v>
      </c>
      <c r="C337" s="259"/>
      <c r="D337" s="220"/>
      <c r="E337" s="221"/>
      <c r="F337" s="221"/>
      <c r="G337" s="251">
        <f>G8+G12+G14+G19+G34+G41+G51+G60+G62+G92+G99+G102+G104+G135+G139+G143+G157+G166+G173+G179+G183+G186+G191+G195+G198+G211+G219+G222+G233+G278</f>
        <v>0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AE337">
        <f>SUMIF(L7:L335,AE336,G7:G335)</f>
        <v>0</v>
      </c>
      <c r="AF337">
        <f>SUMIF(L7:L335,AF336,G7:G335)</f>
        <v>0</v>
      </c>
      <c r="AG337" t="s">
        <v>649</v>
      </c>
    </row>
    <row r="338" spans="1:33" x14ac:dyDescent="0.2">
      <c r="C338" s="260"/>
      <c r="D338" s="10"/>
      <c r="AG338" t="s">
        <v>650</v>
      </c>
    </row>
    <row r="339" spans="1:33" x14ac:dyDescent="0.2">
      <c r="D339" s="10"/>
    </row>
    <row r="340" spans="1:33" x14ac:dyDescent="0.2">
      <c r="D340" s="10"/>
    </row>
    <row r="341" spans="1:33" x14ac:dyDescent="0.2">
      <c r="D341" s="10"/>
    </row>
    <row r="342" spans="1:33" x14ac:dyDescent="0.2">
      <c r="D342" s="10"/>
    </row>
    <row r="343" spans="1:33" x14ac:dyDescent="0.2">
      <c r="D343" s="10"/>
    </row>
    <row r="344" spans="1:33" x14ac:dyDescent="0.2">
      <c r="D344" s="10"/>
    </row>
    <row r="345" spans="1:33" x14ac:dyDescent="0.2">
      <c r="D345" s="10"/>
    </row>
    <row r="346" spans="1:33" x14ac:dyDescent="0.2">
      <c r="D346" s="10"/>
    </row>
    <row r="347" spans="1:33" x14ac:dyDescent="0.2">
      <c r="D347" s="10"/>
    </row>
    <row r="348" spans="1:33" x14ac:dyDescent="0.2">
      <c r="D348" s="10"/>
    </row>
    <row r="349" spans="1:33" x14ac:dyDescent="0.2">
      <c r="D349" s="10"/>
    </row>
    <row r="350" spans="1:33" x14ac:dyDescent="0.2">
      <c r="D350" s="10"/>
    </row>
    <row r="351" spans="1:33" x14ac:dyDescent="0.2">
      <c r="D351" s="10"/>
    </row>
    <row r="352" spans="1:33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xQ1dWz6IWeVDCoc76S6peP+DlmAqOj9nVju2wpkNAn24j+kYgxwHwwLDbn/VLSAOq/4kcy2FMW8NjMFgLFzYw==" saltValue="GSb/EUYA5yQ800DGfeKXwQ==" spinCount="100000" sheet="1"/>
  <mergeCells count="47">
    <mergeCell ref="C213:G213"/>
    <mergeCell ref="C215:G215"/>
    <mergeCell ref="C221:G221"/>
    <mergeCell ref="C224:G224"/>
    <mergeCell ref="C232:G232"/>
    <mergeCell ref="C181:G181"/>
    <mergeCell ref="C185:G185"/>
    <mergeCell ref="C193:G193"/>
    <mergeCell ref="C200:G200"/>
    <mergeCell ref="C203:G203"/>
    <mergeCell ref="C210:G210"/>
    <mergeCell ref="C141:G141"/>
    <mergeCell ref="C147:G147"/>
    <mergeCell ref="C149:G149"/>
    <mergeCell ref="C156:G156"/>
    <mergeCell ref="C165:G165"/>
    <mergeCell ref="C172:G172"/>
    <mergeCell ref="C120:G120"/>
    <mergeCell ref="C125:G125"/>
    <mergeCell ref="C127:G127"/>
    <mergeCell ref="C130:G130"/>
    <mergeCell ref="C134:G134"/>
    <mergeCell ref="C137:G137"/>
    <mergeCell ref="C88:G88"/>
    <mergeCell ref="C94:G94"/>
    <mergeCell ref="C97:G97"/>
    <mergeCell ref="C101:G101"/>
    <mergeCell ref="C108:G108"/>
    <mergeCell ref="C112:G112"/>
    <mergeCell ref="C48:G48"/>
    <mergeCell ref="C53:G53"/>
    <mergeCell ref="C58:G58"/>
    <mergeCell ref="C64:G64"/>
    <mergeCell ref="C73:G73"/>
    <mergeCell ref="C76:G76"/>
    <mergeCell ref="C21:G21"/>
    <mergeCell ref="C26:G26"/>
    <mergeCell ref="C29:G29"/>
    <mergeCell ref="C32:G32"/>
    <mergeCell ref="C36:G36"/>
    <mergeCell ref="C40:G40"/>
    <mergeCell ref="A1:G1"/>
    <mergeCell ref="C2:G2"/>
    <mergeCell ref="C3:G3"/>
    <mergeCell ref="C4:G4"/>
    <mergeCell ref="C11:G11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5 Pol'!Názvy_tisku</vt:lpstr>
      <vt:lpstr>oadresa</vt:lpstr>
      <vt:lpstr>Stavba!Objednatel</vt:lpstr>
      <vt:lpstr>Stavba!Objekt</vt:lpstr>
      <vt:lpstr>'01 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klimek</dc:creator>
  <cp:lastModifiedBy>klimek</cp:lastModifiedBy>
  <cp:lastPrinted>2019-03-19T12:27:02Z</cp:lastPrinted>
  <dcterms:created xsi:type="dcterms:W3CDTF">2009-04-08T07:15:50Z</dcterms:created>
  <dcterms:modified xsi:type="dcterms:W3CDTF">2019-06-28T06:14:57Z</dcterms:modified>
</cp:coreProperties>
</file>