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list'!$G$2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Položky!$A$1:$G$191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190" i="3"/>
  <c r="BD190"/>
  <c r="BC190"/>
  <c r="BB190"/>
  <c r="BA190"/>
  <c r="G190"/>
  <c r="BE189"/>
  <c r="BD189"/>
  <c r="BC189"/>
  <c r="BB189"/>
  <c r="BA189"/>
  <c r="G189"/>
  <c r="BE188"/>
  <c r="BD188"/>
  <c r="BC188"/>
  <c r="BB188"/>
  <c r="BA188"/>
  <c r="G188"/>
  <c r="BE187"/>
  <c r="BD187"/>
  <c r="BC187"/>
  <c r="BB187"/>
  <c r="BA187"/>
  <c r="G187"/>
  <c r="BE186"/>
  <c r="BD186"/>
  <c r="BC186"/>
  <c r="BB186"/>
  <c r="BA186"/>
  <c r="G186"/>
  <c r="BE185"/>
  <c r="BD185"/>
  <c r="BC185"/>
  <c r="BB185"/>
  <c r="BA185"/>
  <c r="G185"/>
  <c r="BE184"/>
  <c r="BD184"/>
  <c r="BC184"/>
  <c r="BB184"/>
  <c r="BA184"/>
  <c r="G184"/>
  <c r="BE183"/>
  <c r="BD183"/>
  <c r="BC183"/>
  <c r="BB183"/>
  <c r="BA183"/>
  <c r="G183"/>
  <c r="BE182"/>
  <c r="BD182"/>
  <c r="BC182"/>
  <c r="BB182"/>
  <c r="BA182"/>
  <c r="G182"/>
  <c r="BE180"/>
  <c r="BD180"/>
  <c r="BC180"/>
  <c r="BB180"/>
  <c r="BA180"/>
  <c r="G180"/>
  <c r="BE179"/>
  <c r="BD179"/>
  <c r="BC179"/>
  <c r="BB179"/>
  <c r="BA179"/>
  <c r="G179"/>
  <c r="BE178"/>
  <c r="BD178"/>
  <c r="BC178"/>
  <c r="BB178"/>
  <c r="BA178"/>
  <c r="G178"/>
  <c r="BE176"/>
  <c r="BD176"/>
  <c r="BC176"/>
  <c r="BB176"/>
  <c r="BA176"/>
  <c r="G176"/>
  <c r="BE174"/>
  <c r="BD174"/>
  <c r="BC174"/>
  <c r="BB174"/>
  <c r="BA174"/>
  <c r="G174"/>
  <c r="BE172"/>
  <c r="BD172"/>
  <c r="BC172"/>
  <c r="BB172"/>
  <c r="BA172"/>
  <c r="G172"/>
  <c r="BE170"/>
  <c r="BD170"/>
  <c r="BC170"/>
  <c r="BB170"/>
  <c r="BA170"/>
  <c r="G170"/>
  <c r="BE168"/>
  <c r="BD168"/>
  <c r="BC168"/>
  <c r="BB168"/>
  <c r="BA168"/>
  <c r="G168"/>
  <c r="BE166"/>
  <c r="BD166"/>
  <c r="BC166"/>
  <c r="BB166"/>
  <c r="BA166"/>
  <c r="G166"/>
  <c r="BE164"/>
  <c r="BD164"/>
  <c r="BC164"/>
  <c r="BB164"/>
  <c r="BA164"/>
  <c r="G164"/>
  <c r="BE162"/>
  <c r="BD162"/>
  <c r="BC162"/>
  <c r="BB162"/>
  <c r="BA162"/>
  <c r="G162"/>
  <c r="BE160"/>
  <c r="BD160"/>
  <c r="BC160"/>
  <c r="BB160"/>
  <c r="BA160"/>
  <c r="G160"/>
  <c r="BE158"/>
  <c r="BD158"/>
  <c r="BC158"/>
  <c r="BB158"/>
  <c r="BA158"/>
  <c r="G158"/>
  <c r="BE156"/>
  <c r="BD156"/>
  <c r="BC156"/>
  <c r="BB156"/>
  <c r="BA156"/>
  <c r="G156"/>
  <c r="BE154"/>
  <c r="BC154"/>
  <c r="BB154"/>
  <c r="BA154"/>
  <c r="G154"/>
  <c r="BD154" s="1"/>
  <c r="BE148"/>
  <c r="BC148"/>
  <c r="BB148"/>
  <c r="BA148"/>
  <c r="G148"/>
  <c r="BD148" s="1"/>
  <c r="BE146"/>
  <c r="BC146"/>
  <c r="BB146"/>
  <c r="BA146"/>
  <c r="G146"/>
  <c r="BD146" s="1"/>
  <c r="BE144"/>
  <c r="BC144"/>
  <c r="BB144"/>
  <c r="BA144"/>
  <c r="G144"/>
  <c r="BD144" s="1"/>
  <c r="BE142"/>
  <c r="BC142"/>
  <c r="BB142"/>
  <c r="BA142"/>
  <c r="G142"/>
  <c r="BD142" s="1"/>
  <c r="BE135"/>
  <c r="BC135"/>
  <c r="BB135"/>
  <c r="BA135"/>
  <c r="G135"/>
  <c r="BD135" s="1"/>
  <c r="BE132"/>
  <c r="BC132"/>
  <c r="BB132"/>
  <c r="BA132"/>
  <c r="G132"/>
  <c r="BD132" s="1"/>
  <c r="BE130"/>
  <c r="BC130"/>
  <c r="BB130"/>
  <c r="BA130"/>
  <c r="G130"/>
  <c r="BD130" s="1"/>
  <c r="BE128"/>
  <c r="BC128"/>
  <c r="BB128"/>
  <c r="BA128"/>
  <c r="G128"/>
  <c r="BD128" s="1"/>
  <c r="BE126"/>
  <c r="BC126"/>
  <c r="BB126"/>
  <c r="BA126"/>
  <c r="G126"/>
  <c r="BD126" s="1"/>
  <c r="BE124"/>
  <c r="BC124"/>
  <c r="BB124"/>
  <c r="BA124"/>
  <c r="G124"/>
  <c r="BD124" s="1"/>
  <c r="BE122"/>
  <c r="BC122"/>
  <c r="BB122"/>
  <c r="BA122"/>
  <c r="G122"/>
  <c r="BD122" s="1"/>
  <c r="BE120"/>
  <c r="BC120"/>
  <c r="BB120"/>
  <c r="BA120"/>
  <c r="G120"/>
  <c r="BD120" s="1"/>
  <c r="BE118"/>
  <c r="BC118"/>
  <c r="BB118"/>
  <c r="BA118"/>
  <c r="G118"/>
  <c r="BD118" s="1"/>
  <c r="BE116"/>
  <c r="BC116"/>
  <c r="BB116"/>
  <c r="BA116"/>
  <c r="G116"/>
  <c r="BD116" s="1"/>
  <c r="BE115"/>
  <c r="BC115"/>
  <c r="BB115"/>
  <c r="BA115"/>
  <c r="G115"/>
  <c r="BD115" s="1"/>
  <c r="BE113"/>
  <c r="BC113"/>
  <c r="BB113"/>
  <c r="BA113"/>
  <c r="G113"/>
  <c r="BD113" s="1"/>
  <c r="BE111"/>
  <c r="BC111"/>
  <c r="BB111"/>
  <c r="BA111"/>
  <c r="G111"/>
  <c r="BD111" s="1"/>
  <c r="BE109"/>
  <c r="BC109"/>
  <c r="BB109"/>
  <c r="BA109"/>
  <c r="G109"/>
  <c r="BD109" s="1"/>
  <c r="BE107"/>
  <c r="BC107"/>
  <c r="BB107"/>
  <c r="BA107"/>
  <c r="G107"/>
  <c r="BD107" s="1"/>
  <c r="BE106"/>
  <c r="BC106"/>
  <c r="BB106"/>
  <c r="BA106"/>
  <c r="G106"/>
  <c r="BD106" s="1"/>
  <c r="BE105"/>
  <c r="BC105"/>
  <c r="BB105"/>
  <c r="BA105"/>
  <c r="G105"/>
  <c r="BD105" s="1"/>
  <c r="BE103"/>
  <c r="BC103"/>
  <c r="BB103"/>
  <c r="BA103"/>
  <c r="G103"/>
  <c r="BD103" s="1"/>
  <c r="BE99"/>
  <c r="BC99"/>
  <c r="BB99"/>
  <c r="BA99"/>
  <c r="G99"/>
  <c r="BD99" s="1"/>
  <c r="BE96"/>
  <c r="BC96"/>
  <c r="BB96"/>
  <c r="BA96"/>
  <c r="G96"/>
  <c r="BD96" s="1"/>
  <c r="BE91"/>
  <c r="BC91"/>
  <c r="BB91"/>
  <c r="BA91"/>
  <c r="G91"/>
  <c r="BD91" s="1"/>
  <c r="BE89"/>
  <c r="BC89"/>
  <c r="BB89"/>
  <c r="BA89"/>
  <c r="G89"/>
  <c r="BD89" s="1"/>
  <c r="BE87"/>
  <c r="BC87"/>
  <c r="BB87"/>
  <c r="BA87"/>
  <c r="G87"/>
  <c r="BD87" s="1"/>
  <c r="BE86"/>
  <c r="BC86"/>
  <c r="BB86"/>
  <c r="BA86"/>
  <c r="G86"/>
  <c r="BD86" s="1"/>
  <c r="BE84"/>
  <c r="BC84"/>
  <c r="BB84"/>
  <c r="BA84"/>
  <c r="G84"/>
  <c r="BD84" s="1"/>
  <c r="BE81"/>
  <c r="BC81"/>
  <c r="BB81"/>
  <c r="BA81"/>
  <c r="G81"/>
  <c r="BD81" s="1"/>
  <c r="BE79"/>
  <c r="BC79"/>
  <c r="BB79"/>
  <c r="BA79"/>
  <c r="G79"/>
  <c r="BD79" s="1"/>
  <c r="BE77"/>
  <c r="BC77"/>
  <c r="BB77"/>
  <c r="BA77"/>
  <c r="G77"/>
  <c r="BD77" s="1"/>
  <c r="BE75"/>
  <c r="BC75"/>
  <c r="BB75"/>
  <c r="BA75"/>
  <c r="G75"/>
  <c r="BD75" s="1"/>
  <c r="BE70"/>
  <c r="BC70"/>
  <c r="BB70"/>
  <c r="BA70"/>
  <c r="G70"/>
  <c r="BD70" s="1"/>
  <c r="BE68"/>
  <c r="BC68"/>
  <c r="BB68"/>
  <c r="BA68"/>
  <c r="G68"/>
  <c r="BD68" s="1"/>
  <c r="BE63"/>
  <c r="BC63"/>
  <c r="BB63"/>
  <c r="BA63"/>
  <c r="G63"/>
  <c r="BD63" s="1"/>
  <c r="BE61"/>
  <c r="BC61"/>
  <c r="BB61"/>
  <c r="BA61"/>
  <c r="G61"/>
  <c r="BD61" s="1"/>
  <c r="BE59"/>
  <c r="BC59"/>
  <c r="BB59"/>
  <c r="BA59"/>
  <c r="G59"/>
  <c r="BD59" s="1"/>
  <c r="BE55"/>
  <c r="BC55"/>
  <c r="BB55"/>
  <c r="BA55"/>
  <c r="G55"/>
  <c r="BD55" s="1"/>
  <c r="BE53"/>
  <c r="BC53"/>
  <c r="BB53"/>
  <c r="BA53"/>
  <c r="G53"/>
  <c r="BD53" s="1"/>
  <c r="BE51"/>
  <c r="BC51"/>
  <c r="BB51"/>
  <c r="BA51"/>
  <c r="G51"/>
  <c r="BD51" s="1"/>
  <c r="BE48"/>
  <c r="BE191" s="1"/>
  <c r="I11" i="2" s="1"/>
  <c r="BC48" i="3"/>
  <c r="BC191" s="1"/>
  <c r="G11" i="2" s="1"/>
  <c r="BB48" i="3"/>
  <c r="BA48"/>
  <c r="BA191" s="1"/>
  <c r="E11" i="2" s="1"/>
  <c r="G48" i="3"/>
  <c r="BD48" s="1"/>
  <c r="B11" i="2"/>
  <c r="A11"/>
  <c r="BB191" i="3"/>
  <c r="F11" i="2" s="1"/>
  <c r="G191" i="3"/>
  <c r="C191"/>
  <c r="BE44"/>
  <c r="BD44"/>
  <c r="BC44"/>
  <c r="BA44"/>
  <c r="G44"/>
  <c r="BB44" s="1"/>
  <c r="BE43"/>
  <c r="BD43"/>
  <c r="BC43"/>
  <c r="BA43"/>
  <c r="G43"/>
  <c r="BB43" s="1"/>
  <c r="BE42"/>
  <c r="BD42"/>
  <c r="BC42"/>
  <c r="BA42"/>
  <c r="G42"/>
  <c r="BB42" s="1"/>
  <c r="BE41"/>
  <c r="BD41"/>
  <c r="BC41"/>
  <c r="BA41"/>
  <c r="G41"/>
  <c r="BB41" s="1"/>
  <c r="BE40"/>
  <c r="BD40"/>
  <c r="BC40"/>
  <c r="BA40"/>
  <c r="G40"/>
  <c r="BB40" s="1"/>
  <c r="BE39"/>
  <c r="BE46" s="1"/>
  <c r="I10" i="2" s="1"/>
  <c r="BD39" i="3"/>
  <c r="BC39"/>
  <c r="BC46" s="1"/>
  <c r="G10" i="2" s="1"/>
  <c r="BA39" i="3"/>
  <c r="BA46" s="1"/>
  <c r="E10" i="2" s="1"/>
  <c r="G39" i="3"/>
  <c r="BB39" s="1"/>
  <c r="BB46" s="1"/>
  <c r="F10" i="2" s="1"/>
  <c r="B10"/>
  <c r="A10"/>
  <c r="BD46" i="3"/>
  <c r="H10" i="2" s="1"/>
  <c r="G46" i="3"/>
  <c r="C46"/>
  <c r="BE36"/>
  <c r="BD36"/>
  <c r="BC36"/>
  <c r="BB36"/>
  <c r="BA36"/>
  <c r="G36"/>
  <c r="BE35"/>
  <c r="BD35"/>
  <c r="BC35"/>
  <c r="BB35"/>
  <c r="BA35"/>
  <c r="G35"/>
  <c r="BE34"/>
  <c r="BD34"/>
  <c r="BC34"/>
  <c r="BB34"/>
  <c r="BA34"/>
  <c r="G34"/>
  <c r="BE30"/>
  <c r="BD30"/>
  <c r="BC30"/>
  <c r="BB30"/>
  <c r="BA30"/>
  <c r="G30"/>
  <c r="BE27"/>
  <c r="BD27"/>
  <c r="BC27"/>
  <c r="BB27"/>
  <c r="BA27"/>
  <c r="G27"/>
  <c r="BE24"/>
  <c r="BD24"/>
  <c r="BC24"/>
  <c r="BB24"/>
  <c r="BA24"/>
  <c r="G24"/>
  <c r="BE22"/>
  <c r="BD22"/>
  <c r="BC22"/>
  <c r="BB22"/>
  <c r="BA22"/>
  <c r="G22"/>
  <c r="BE20"/>
  <c r="BE37" s="1"/>
  <c r="I9" i="2" s="1"/>
  <c r="BD20" i="3"/>
  <c r="BC20"/>
  <c r="BC37" s="1"/>
  <c r="G9" i="2" s="1"/>
  <c r="BB20" i="3"/>
  <c r="BA20"/>
  <c r="BA37" s="1"/>
  <c r="E9" i="2" s="1"/>
  <c r="G20" i="3"/>
  <c r="B9" i="2"/>
  <c r="A9"/>
  <c r="BD37" i="3"/>
  <c r="H9" i="2" s="1"/>
  <c r="BB37" i="3"/>
  <c r="F9" i="2" s="1"/>
  <c r="G37" i="3"/>
  <c r="C37"/>
  <c r="BE16"/>
  <c r="BD16"/>
  <c r="BC16"/>
  <c r="BB16"/>
  <c r="BA16"/>
  <c r="G16"/>
  <c r="BE14"/>
  <c r="BD14"/>
  <c r="BC14"/>
  <c r="BB14"/>
  <c r="BA14"/>
  <c r="G14"/>
  <c r="BE12"/>
  <c r="BE18" s="1"/>
  <c r="I8" i="2" s="1"/>
  <c r="BD12" i="3"/>
  <c r="BC12"/>
  <c r="BC18" s="1"/>
  <c r="G8" i="2" s="1"/>
  <c r="BB12" i="3"/>
  <c r="BA12"/>
  <c r="BA18" s="1"/>
  <c r="E8" i="2" s="1"/>
  <c r="G12" i="3"/>
  <c r="B8" i="2"/>
  <c r="A8"/>
  <c r="BD18" i="3"/>
  <c r="H8" i="2" s="1"/>
  <c r="BB18" i="3"/>
  <c r="F8" i="2" s="1"/>
  <c r="G18" i="3"/>
  <c r="C18"/>
  <c r="BE8"/>
  <c r="BE10" s="1"/>
  <c r="I7" i="2" s="1"/>
  <c r="I12" s="1"/>
  <c r="C21" i="1" s="1"/>
  <c r="BD8" i="3"/>
  <c r="BC8"/>
  <c r="BC10" s="1"/>
  <c r="G7" i="2" s="1"/>
  <c r="G12" s="1"/>
  <c r="C18" i="1" s="1"/>
  <c r="BB8" i="3"/>
  <c r="BA8"/>
  <c r="BA10" s="1"/>
  <c r="E7" i="2" s="1"/>
  <c r="E12" s="1"/>
  <c r="G8" i="3"/>
  <c r="B7" i="2"/>
  <c r="A7"/>
  <c r="BD10" i="3"/>
  <c r="H7" i="2" s="1"/>
  <c r="BB10" i="3"/>
  <c r="F7" i="2" s="1"/>
  <c r="G10" i="3"/>
  <c r="C10"/>
  <c r="E4"/>
  <c r="C4"/>
  <c r="F3"/>
  <c r="C3"/>
  <c r="C2" i="2"/>
  <c r="C1"/>
  <c r="C33" i="1"/>
  <c r="F33" s="1"/>
  <c r="C31"/>
  <c r="C9"/>
  <c r="G7"/>
  <c r="D2"/>
  <c r="C2"/>
  <c r="C15" l="1"/>
  <c r="F12" i="2"/>
  <c r="C16" i="1" s="1"/>
  <c r="BD191" i="3"/>
  <c r="H11" i="2" s="1"/>
  <c r="H12" s="1"/>
  <c r="C17" i="1" s="1"/>
  <c r="G18" i="2" l="1"/>
  <c r="I18" s="1"/>
  <c r="G16" i="1" s="1"/>
  <c r="G20" i="2"/>
  <c r="I20" s="1"/>
  <c r="G18" i="1" s="1"/>
  <c r="G22" i="2"/>
  <c r="I22" s="1"/>
  <c r="G20" i="1" s="1"/>
  <c r="G24" i="2"/>
  <c r="I24" s="1"/>
  <c r="G17"/>
  <c r="I17" s="1"/>
  <c r="G19"/>
  <c r="I19" s="1"/>
  <c r="G17" i="1" s="1"/>
  <c r="G21" i="2"/>
  <c r="I21" s="1"/>
  <c r="G19" i="1" s="1"/>
  <c r="G23" i="2"/>
  <c r="I23" s="1"/>
  <c r="G21" i="1" s="1"/>
  <c r="C19"/>
  <c r="C22" s="1"/>
  <c r="G15" l="1"/>
  <c r="H25" i="2"/>
  <c r="G23" i="1" s="1"/>
  <c r="G22" s="1"/>
  <c r="C23" l="1"/>
  <c r="F30" s="1"/>
  <c r="F31" l="1"/>
  <c r="F34" s="1"/>
</calcChain>
</file>

<file path=xl/sharedStrings.xml><?xml version="1.0" encoding="utf-8"?>
<sst xmlns="http://schemas.openxmlformats.org/spreadsheetml/2006/main" count="572" uniqueCount="350">
  <si>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</si>
  <si>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</si>
  <si>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</si>
  <si>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</si>
  <si>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</si>
  <si>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</si>
  <si>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</si>
  <si>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</si>
  <si>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</si>
  <si>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</si>
  <si>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</si>
  <si>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</si>
  <si>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</si>
  <si>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</si>
  <si>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</si>
  <si>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</si>
  <si>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</si>
  <si>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</si>
  <si>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</si>
  <si>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</si>
  <si>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</si>
  <si>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</si>
  <si>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</si>
  <si>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</si>
  <si>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</si>
  <si>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</si>
  <si>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</si>
  <si>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</si>
  <si>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</si>
  <si>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</si>
  <si>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</si>
  <si>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</si>
  <si>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</si>
  <si>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</si>
  <si>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</si>
  <si>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</si>
  <si>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</si>
  <si>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</si>
  <si>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</si>
  <si>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</si>
  <si>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</si>
  <si>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</si>
  <si>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</si>
  <si>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</si>
  <si>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</si>
  <si>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</si>
  <si>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</si>
  <si>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</si>
  <si>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</si>
  <si>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</si>
  <si>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</si>
  <si>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</si>
  <si>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</si>
  <si>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</si>
  <si>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</si>
  <si>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</si>
  <si>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</si>
  <si>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</si>
  <si>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</si>
  <si>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</si>
  <si>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</si>
  <si>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</si>
  <si>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</si>
  <si>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</si>
  <si>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</si>
  <si>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</si>
  <si>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</si>
  <si>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</si>
  <si>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</si>
  <si>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</si>
  <si>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</si>
  <si>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</si>
  <si>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</si>
  <si>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</si>
  <si>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</si>
  <si>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</si>
  <si>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Frýdl</t>
  </si>
  <si>
    <t>2</t>
  </si>
  <si>
    <t>150519</t>
  </si>
  <si>
    <t>Rekonstrukce el.instalace Benjamin část A</t>
  </si>
  <si>
    <t>3</t>
  </si>
  <si>
    <t>Svislé a kompletní konstrukce</t>
  </si>
  <si>
    <t>310238211RT1</t>
  </si>
  <si>
    <t>Zazdívka otvorů plochy do 1 m2 cihlami na MVC s použitím suché maltové směsi, cihel</t>
  </si>
  <si>
    <t>m3</t>
  </si>
  <si>
    <t>Kompletní dozdívka demontovaných R zapravení dír</t>
  </si>
  <si>
    <t>61</t>
  </si>
  <si>
    <t>Upravy povrchů vnitřní</t>
  </si>
  <si>
    <t>611401311RT2</t>
  </si>
  <si>
    <t>Oprava omítky na stropech o ploše do 1 m2 s použitím suché maltové směsi</t>
  </si>
  <si>
    <t>kus</t>
  </si>
  <si>
    <t xml:space="preserve">Stropy jednotlivých místností, zapravení drážek, včetně </t>
  </si>
  <si>
    <t>612401291RT2</t>
  </si>
  <si>
    <t>Omítka malých ploch vnitřních stěn do 0,25 m2 s použitím suché maltové směsi</t>
  </si>
  <si>
    <t>Včetně zahlazení,krabice aj.</t>
  </si>
  <si>
    <t>612401500U00</t>
  </si>
  <si>
    <t xml:space="preserve">Vyplň rýh stěn hl 3 mm š 15 mm </t>
  </si>
  <si>
    <t>m</t>
  </si>
  <si>
    <t>včetně dodávky omítkové směsy, zapravení podlahy pro vířivku</t>
  </si>
  <si>
    <t>97</t>
  </si>
  <si>
    <t>Prorážení otvorů</t>
  </si>
  <si>
    <t>971033451R00</t>
  </si>
  <si>
    <t xml:space="preserve">Vybourání otv. zeď cihel. pl.0,25 m2, tl.45cm, MVC </t>
  </si>
  <si>
    <t>Přechody mezi místnostmi</t>
  </si>
  <si>
    <t>973022241R00</t>
  </si>
  <si>
    <t xml:space="preserve">Vysekání kapes zeď pl. 0,1 m2, hl. 15 cm </t>
  </si>
  <si>
    <t xml:space="preserve">Součet z jednotlivých PD pro krabice, </t>
  </si>
  <si>
    <t>974031122R00</t>
  </si>
  <si>
    <t xml:space="preserve">Vysekání rýh ve zdi cihelné 3 x 7 cm </t>
  </si>
  <si>
    <t xml:space="preserve">Součet z jednotlivých PD, </t>
  </si>
  <si>
    <t>Včetně zasekání slaboproudu.</t>
  </si>
  <si>
    <t>974031124R00</t>
  </si>
  <si>
    <t xml:space="preserve">Vysekání rýh ve zdi cihelné 3 x 15 cm </t>
  </si>
  <si>
    <t>odbočky</t>
  </si>
  <si>
    <t>974031165R00</t>
  </si>
  <si>
    <t xml:space="preserve">Vysekání rýh ve zdi cihelné 15 x 20 cm </t>
  </si>
  <si>
    <t>páteřový rozvod</t>
  </si>
  <si>
    <t>včetně uložení vývodu pro vířivku v podlaze</t>
  </si>
  <si>
    <t>974031222R00</t>
  </si>
  <si>
    <t xml:space="preserve">Vysekání rýh zeď cihelná u stropu 3 x 7 cm </t>
  </si>
  <si>
    <t>979081111RT2</t>
  </si>
  <si>
    <t>Odvoz suti a vybour. hmot na skládku do 1 km kontejner 4 t</t>
  </si>
  <si>
    <t>t</t>
  </si>
  <si>
    <t>979081121R00</t>
  </si>
  <si>
    <t xml:space="preserve">Příplatek k odvozu za každý další 1 km </t>
  </si>
  <si>
    <t>km</t>
  </si>
  <si>
    <t>784</t>
  </si>
  <si>
    <t>Malby</t>
  </si>
  <si>
    <t>784191201R00</t>
  </si>
  <si>
    <t xml:space="preserve">Penetrace podkladu hloubková ........... 1x </t>
  </si>
  <si>
    <t>m2</t>
  </si>
  <si>
    <t>784195112R00</t>
  </si>
  <si>
    <t xml:space="preserve">Malba tekutá .......Standard, bílá, 2 x </t>
  </si>
  <si>
    <t>784195122R00</t>
  </si>
  <si>
    <t xml:space="preserve">Malba tekutá ............ Standard, barva, 2 x </t>
  </si>
  <si>
    <t>24662007</t>
  </si>
  <si>
    <t>...............barva interiérová bílá á 25 kg</t>
  </si>
  <si>
    <t>kg</t>
  </si>
  <si>
    <t>24662022</t>
  </si>
  <si>
    <t>............. barva malířská ........ po 7 kg</t>
  </si>
  <si>
    <t>24696620.A</t>
  </si>
  <si>
    <t>Penetrace ............ po 4 litrech</t>
  </si>
  <si>
    <t>l</t>
  </si>
  <si>
    <t>penetrace omítek</t>
  </si>
  <si>
    <t>M21</t>
  </si>
  <si>
    <t>Elektromontáže</t>
  </si>
  <si>
    <t>210010004RT1</t>
  </si>
  <si>
    <t>Trubka ohebná pod omítku, typ 23.. 29 mm včetně dodávky trubky PVC 2329</t>
  </si>
  <si>
    <t>pro slaboproudý rozvod a jiné vývody a chráničky</t>
  </si>
  <si>
    <t>přívod k vířivce v zemi</t>
  </si>
  <si>
    <t>210010006RT1</t>
  </si>
  <si>
    <t>Trubka ohebná pod omítku, typ 23.. 48 mm včetně dodávky trubky PVC 2348</t>
  </si>
  <si>
    <t>rozvody slaboproud a jiné vývody a chráničky kabelů dle potřeby</t>
  </si>
  <si>
    <t>210010022RT1</t>
  </si>
  <si>
    <t>Trubka tuhá z PVC uložená pevně, 23 mm včetně dodávky trubky 1525</t>
  </si>
  <si>
    <t>chránička dle potřeby</t>
  </si>
  <si>
    <t>210010301RT1</t>
  </si>
  <si>
    <t>Krabice přístrojová KP, bez zapojení, kruhová včetně dodávky KP 68/2</t>
  </si>
  <si>
    <t>pro vyp:31</t>
  </si>
  <si>
    <t>pro zás:67</t>
  </si>
  <si>
    <t>rezerva:30</t>
  </si>
  <si>
    <t>210010312RT1</t>
  </si>
  <si>
    <t>Krabice odbočná KO 97, bez zapojení, kruhová včetně dodávky KO 97/5 s víčkem</t>
  </si>
  <si>
    <t>Pro různá odbočení</t>
  </si>
  <si>
    <t>210010351RT1</t>
  </si>
  <si>
    <t>Rozvodka krabicová z lis. izol. 6455-11 do 4 mm2 včetně dodávky krabice 6455-11</t>
  </si>
  <si>
    <t>v krytí IP44</t>
  </si>
  <si>
    <t>210100001R00</t>
  </si>
  <si>
    <t xml:space="preserve">Ukončení vodičů v rozvaděči + zapojení do 2,5 mm2 </t>
  </si>
  <si>
    <t>v RE/RA</t>
  </si>
  <si>
    <t>RE:27</t>
  </si>
  <si>
    <t>RA:84</t>
  </si>
  <si>
    <t>0</t>
  </si>
  <si>
    <t>210100002R00</t>
  </si>
  <si>
    <t xml:space="preserve">Ukončení vodičů v rozvaděči + zapojení do 6 mm2 </t>
  </si>
  <si>
    <t>SEBT</t>
  </si>
  <si>
    <t>210100005R00</t>
  </si>
  <si>
    <t xml:space="preserve">Ukončení vodičů v rozvaděči + zapojení do 35 mm2 </t>
  </si>
  <si>
    <t>do 35:9</t>
  </si>
  <si>
    <t>do 6:10</t>
  </si>
  <si>
    <t>SEBT:12</t>
  </si>
  <si>
    <t>210110001RT1</t>
  </si>
  <si>
    <t>Spínač nástěnný jednopól.- řaz. 1, obyč.prostředí včetně dodávky spínače 3553-A01340</t>
  </si>
  <si>
    <t>včetně rámečků + svorkovnic typu Wago</t>
  </si>
  <si>
    <t>210110003RT1</t>
  </si>
  <si>
    <t>Spínač nástěnný seriový - řaz. 5, obyč.prostředí včetně dodávky spínače 3553-05929</t>
  </si>
  <si>
    <t>210110004RT1</t>
  </si>
  <si>
    <t>Spínač nástěnný střídavý - řaz. 6, obyč.prostředí včetně dodávky spínače 3553-06929</t>
  </si>
  <si>
    <t>210110021RT1</t>
  </si>
  <si>
    <t>Spínač nástěnný jednopól.- řaz. 1, venkovní včetně dodávky spínače 3558-01750</t>
  </si>
  <si>
    <t>včetně svorkovnic typu Wago</t>
  </si>
  <si>
    <t>210111004RZ3</t>
  </si>
  <si>
    <t>Mtž zásuvka vestav šroub 3P+N+PE včetně dodávky zás s SPD 3</t>
  </si>
  <si>
    <t>dvouzásuvka s clonkami s SPD</t>
  </si>
  <si>
    <t>210111011RT1</t>
  </si>
  <si>
    <t>Zásuvka domovní zapuštěná - provedení 2P+Z včetně dodávky zásuvky s clonkami + rámečky</t>
  </si>
  <si>
    <t>210111011RT6</t>
  </si>
  <si>
    <t>Zásuvka domovní zapuštěná - provedení 2P+PE včetně dodávky zásuvky a rámečku</t>
  </si>
  <si>
    <t>dvouzásuvka s clonkami</t>
  </si>
  <si>
    <t>210120311RZ5</t>
  </si>
  <si>
    <t>Svodič přepětí SPD1+2 včetně dodávky</t>
  </si>
  <si>
    <t>do RE</t>
  </si>
  <si>
    <t>210120401R00</t>
  </si>
  <si>
    <t xml:space="preserve">Jistič vzduch.1pólový do 25 A IJV-IJM-PO bez krytu </t>
  </si>
  <si>
    <t>2A:</t>
  </si>
  <si>
    <t>10A:4</t>
  </si>
  <si>
    <t>13A:1</t>
  </si>
  <si>
    <t>16A:23</t>
  </si>
  <si>
    <t>210120451R00</t>
  </si>
  <si>
    <t xml:space="preserve">Jistič vzduchový 3pólový do 25 A bez krytu </t>
  </si>
  <si>
    <t>20A:2</t>
  </si>
  <si>
    <t>16A:</t>
  </si>
  <si>
    <t>210120465U00</t>
  </si>
  <si>
    <t xml:space="preserve">Mtž jistič nn 3pól -63A bez krytu </t>
  </si>
  <si>
    <t>HJ v RE</t>
  </si>
  <si>
    <t>50A:1</t>
  </si>
  <si>
    <t>63A:1</t>
  </si>
  <si>
    <t>210120601R00</t>
  </si>
  <si>
    <t xml:space="preserve">Montáž odpoj. pojistek L 1013-23 10kV,3póly,ruční </t>
  </si>
  <si>
    <t>OPV 22/3</t>
  </si>
  <si>
    <t>210120823R00</t>
  </si>
  <si>
    <t xml:space="preserve">Chránič proudový čtyřpólový do 40 A </t>
  </si>
  <si>
    <t>210130523URZ</t>
  </si>
  <si>
    <t>CS spínač pod vypínač včetně dodávky spínače modulu</t>
  </si>
  <si>
    <t>210160121RZ3</t>
  </si>
  <si>
    <t xml:space="preserve">Montáž elektroměru </t>
  </si>
  <si>
    <t>kompletní propojení dle dispozic ČEZu</t>
  </si>
  <si>
    <t>210190001R00</t>
  </si>
  <si>
    <t>Montáž celoplechových rozvodnic do váhy 20 kg včetně dodávky RZ</t>
  </si>
  <si>
    <t>RZ včetně výbavy dle PD</t>
  </si>
  <si>
    <t>210190003R00</t>
  </si>
  <si>
    <t>Montáž celoplechových rozvodnic do váhy 100 kg včetně dodávky RE/RA</t>
  </si>
  <si>
    <t>RE/RAkompletní dodávka v provedení protipožárním</t>
  </si>
  <si>
    <t>210200010R00</t>
  </si>
  <si>
    <t xml:space="preserve">Svítidlo </t>
  </si>
  <si>
    <t>včetmě veškerých reciklačních poplatků a úchytného materiálu</t>
  </si>
  <si>
    <t>210200036RZ1</t>
  </si>
  <si>
    <t>Závěsy pro svítidla včetně dodávky</t>
  </si>
  <si>
    <t>210220003RT3</t>
  </si>
  <si>
    <t>Vedení uzemňovací na povrchu Cu do 50 mm2 včetně dodávky CY 6 mm2</t>
  </si>
  <si>
    <t>210220003RT4</t>
  </si>
  <si>
    <t>Vedení uzemňovací na povrchu Cu do 50 mm2 včetně dodávky CY 25 mm2 lano</t>
  </si>
  <si>
    <t>MET</t>
  </si>
  <si>
    <t>210220004R00</t>
  </si>
  <si>
    <t>Vedení uzemňovací na povrchu Cu do 16 mm2 včetně dodávky 10,16</t>
  </si>
  <si>
    <t>MET,SEBT</t>
  </si>
  <si>
    <t>210220321RT1</t>
  </si>
  <si>
    <t>Svorka na potrubí Bernard, včetně Cu pásku včetně dodávky svorky + Cu pásku</t>
  </si>
  <si>
    <t>SEBT,MET</t>
  </si>
  <si>
    <t>210290002R00</t>
  </si>
  <si>
    <t xml:space="preserve">Revize elektro </t>
  </si>
  <si>
    <t>celková výchozí revize elektro</t>
  </si>
  <si>
    <t>210290002RZ1</t>
  </si>
  <si>
    <t xml:space="preserve">Ing činost </t>
  </si>
  <si>
    <t>Vyřízení nové smlouvy na ČEZ, plombování, vyřízení odplombování aj</t>
  </si>
  <si>
    <t>21029000RZ20</t>
  </si>
  <si>
    <t xml:space="preserve">DEMONTÁŽ </t>
  </si>
  <si>
    <t>Jednotná položka kompletní demontáž původní elektroinstalace. Světla, zásuvky, vypínače + jiné včetně likvidace.</t>
  </si>
  <si>
    <t>210290752RZ1</t>
  </si>
  <si>
    <t>Montáž ventilátoru nad 1,5 kW včetně dodávky ventilátoru</t>
  </si>
  <si>
    <t>VZT</t>
  </si>
  <si>
    <t>210800105RT3</t>
  </si>
  <si>
    <t>Kabel CYKY 750 V 3x1,5 mm2 uložený pod omítkou včetně dodávky kabelu 3Cx1,5</t>
  </si>
  <si>
    <t>dle PD:540</t>
  </si>
  <si>
    <t>prořez:110</t>
  </si>
  <si>
    <t>210800106RT3</t>
  </si>
  <si>
    <t>Kabel CYKY 750 V 3x2,5 mm2 uložený pod omítkou včetně dodávky kabelu 3Cx2,5</t>
  </si>
  <si>
    <t>J3,4,5:75</t>
  </si>
  <si>
    <t>J6-J11:150</t>
  </si>
  <si>
    <t>J12-J16:180</t>
  </si>
  <si>
    <t>J18-21:160</t>
  </si>
  <si>
    <t>J24-28:200</t>
  </si>
  <si>
    <t>prořez:80</t>
  </si>
  <si>
    <t>210800115RT1</t>
  </si>
  <si>
    <t>Kabel CYKY 750 V 7x1,5 mm2 uložený pod omítkou včetně dodávky kabelu</t>
  </si>
  <si>
    <t>potřebné propoje pro ventilátory aj.</t>
  </si>
  <si>
    <t>210800116RT1</t>
  </si>
  <si>
    <t>Kabel CYKY 750 V 5x2,5 mm2 uložený pod omítkou včetně dodávky kabelu</t>
  </si>
  <si>
    <t>RV</t>
  </si>
  <si>
    <t>210800118RT1</t>
  </si>
  <si>
    <t>Kabel CYKY 750 V 5 žil uložený pod omítkou včetně dodávky kabelu 5x4 mm2</t>
  </si>
  <si>
    <t>včetně prořezu 10%</t>
  </si>
  <si>
    <t>210800118RT2</t>
  </si>
  <si>
    <t>Kabel CYKY 750 V 5 žil uložený pod omítkou včetně dodávky kabelu 5x16 mm2</t>
  </si>
  <si>
    <t>do RA:2</t>
  </si>
  <si>
    <t>do RB:37</t>
  </si>
  <si>
    <t>do RC:74</t>
  </si>
  <si>
    <t>prořez:10</t>
  </si>
  <si>
    <t>210800118RT3</t>
  </si>
  <si>
    <t>Kabel CYKY 750 V 5 žil uložený pod omítkou včetně dodávky kabelu 4x50 mm2</t>
  </si>
  <si>
    <t>34800601.VRZ10</t>
  </si>
  <si>
    <t>světlo LA</t>
  </si>
  <si>
    <t>Včetně úchytných komponentů</t>
  </si>
  <si>
    <t>34800602.VRZ11</t>
  </si>
  <si>
    <t>Světlo LB</t>
  </si>
  <si>
    <t>34800603.VRZ12</t>
  </si>
  <si>
    <t>Světlo  LC</t>
  </si>
  <si>
    <t>34800604.VRZ13</t>
  </si>
  <si>
    <t>Světlo LD</t>
  </si>
  <si>
    <t>34800605.VRZ14</t>
  </si>
  <si>
    <t>Světlo LE</t>
  </si>
  <si>
    <t>Včetně úchytných komponentů a závěsů</t>
  </si>
  <si>
    <t>34800606.VRZ15</t>
  </si>
  <si>
    <t>Světlo LF</t>
  </si>
  <si>
    <t>34800607.VRZ16</t>
  </si>
  <si>
    <t>Světlo LG</t>
  </si>
  <si>
    <t>včetně veškerých úchytů</t>
  </si>
  <si>
    <t>34800608.VRZ17</t>
  </si>
  <si>
    <t>Světlo LH</t>
  </si>
  <si>
    <t>3480060RZ</t>
  </si>
  <si>
    <t>Svítidlo LI+SM</t>
  </si>
  <si>
    <t>34800615.VRZ18</t>
  </si>
  <si>
    <t>Světlo nouzové</t>
  </si>
  <si>
    <t>348311RZ</t>
  </si>
  <si>
    <t>Svítidlo LJ</t>
  </si>
  <si>
    <t>35822001013</t>
  </si>
  <si>
    <t>Jistič do 80 A 1 pól. charakteristika B, LTN-10B-1</t>
  </si>
  <si>
    <t>35822001015</t>
  </si>
  <si>
    <t>Jistič do 80 A 1 pól. charakteristika B, LTN-16B-1</t>
  </si>
  <si>
    <t>35822001016</t>
  </si>
  <si>
    <t>Jistič do 80 A 1 pól. charakteristika B, LTN-20B-1</t>
  </si>
  <si>
    <t>R2</t>
  </si>
  <si>
    <t>35822001039</t>
  </si>
  <si>
    <t>Jistič do 80 A 1pól. charakteristika C, LTN-13C-1</t>
  </si>
  <si>
    <t>35822001040</t>
  </si>
  <si>
    <t>Jistič do 80 A 1pól. charakteristika C, LTN-16C-1</t>
  </si>
  <si>
    <t>35822002314</t>
  </si>
  <si>
    <t>Jistič do 80 A 3 pól. charakterist. B, LTN-20B-3</t>
  </si>
  <si>
    <t>35822002318</t>
  </si>
  <si>
    <t>Jistič do 80 A 3 pól. charakterist. B, LTN-50B-3</t>
  </si>
  <si>
    <t>35822002319</t>
  </si>
  <si>
    <t>Jistič do 80 A 3 pól. charakterist. B, LTN-63B-3</t>
  </si>
  <si>
    <t>35822002332</t>
  </si>
  <si>
    <t>Jistič do 80 A 3 pól. charakterist. C, LTN-20C-3</t>
  </si>
  <si>
    <t>35824707</t>
  </si>
  <si>
    <t>Pojistky válcové PV22  32A gG</t>
  </si>
  <si>
    <t>35824752</t>
  </si>
  <si>
    <t>Odpínače pojistkové OPV 22/3</t>
  </si>
  <si>
    <t>35889012.ARZ</t>
  </si>
  <si>
    <t>Chránič proudový LFN40-4-030AC A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</si>
  <si>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</si>
  <si>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</si>
  <si>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</si>
  <si>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</si>
  <si>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</si>
  <si>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</si>
  <si>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</si>
  <si>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</si>
  <si>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Benjamin A</t>
  </si>
  <si>
    <t>2019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</si>
</sst>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7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G11" sqref="G11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74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150519</v>
      </c>
      <c r="D2" s="5" t="str">
        <f>Rekapitulace!G2</f>
        <v>Rekonstrukce el.instalace Benjamin část A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77</v>
      </c>
      <c r="B5" s="18"/>
      <c r="C5" s="19" t="s">
        <v>348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349</v>
      </c>
      <c r="B7" s="25"/>
      <c r="C7" s="26" t="s">
        <v>76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3"/>
      <c r="C11" s="30"/>
      <c r="D11" s="30"/>
      <c r="E11" s="30"/>
      <c r="F11" s="41" t="s">
        <v>16</v>
      </c>
      <c r="G11" s="42">
        <v>2019</v>
      </c>
      <c r="H11" s="37"/>
      <c r="BA11" s="43"/>
      <c r="BB11" s="43"/>
      <c r="BC11" s="43"/>
      <c r="BD11" s="43"/>
      <c r="BE11" s="43"/>
    </row>
    <row r="12" spans="1:57" ht="12.75" customHeight="1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>
      <c r="A15" s="57"/>
      <c r="B15" s="58" t="s">
        <v>22</v>
      </c>
      <c r="C15" s="59">
        <f>HSV</f>
        <v>0</v>
      </c>
      <c r="D15" s="60" t="str">
        <f>Rekapitulace!A17</f>
        <v>Ztížené výrobní podmínky</v>
      </c>
      <c r="E15" s="61"/>
      <c r="F15" s="62"/>
      <c r="G15" s="59">
        <f>Rekapitulace!I17</f>
        <v>0</v>
      </c>
    </row>
    <row r="16" spans="1:57" ht="15.95" customHeight="1">
      <c r="A16" s="57" t="s">
        <v>23</v>
      </c>
      <c r="B16" s="58" t="s">
        <v>24</v>
      </c>
      <c r="C16" s="59">
        <f>PSV</f>
        <v>0</v>
      </c>
      <c r="D16" s="9" t="str">
        <f>Rekapitulace!A18</f>
        <v>Oborová přirážka</v>
      </c>
      <c r="E16" s="63"/>
      <c r="F16" s="64"/>
      <c r="G16" s="59">
        <f>Rekapitulace!I18</f>
        <v>0</v>
      </c>
    </row>
    <row r="17" spans="1:7" ht="15.95" customHeight="1">
      <c r="A17" s="57" t="s">
        <v>25</v>
      </c>
      <c r="B17" s="58" t="s">
        <v>26</v>
      </c>
      <c r="C17" s="59">
        <f>Mont</f>
        <v>0</v>
      </c>
      <c r="D17" s="9" t="str">
        <f>Rekapitulace!A19</f>
        <v>Přesun stavebních kapacit</v>
      </c>
      <c r="E17" s="63"/>
      <c r="F17" s="64"/>
      <c r="G17" s="59">
        <f>Rekapitulace!I19</f>
        <v>0</v>
      </c>
    </row>
    <row r="18" spans="1:7" ht="15.95" customHeight="1">
      <c r="A18" s="65" t="s">
        <v>27</v>
      </c>
      <c r="B18" s="66" t="s">
        <v>28</v>
      </c>
      <c r="C18" s="59">
        <f>Dodavka</f>
        <v>0</v>
      </c>
      <c r="D18" s="9" t="str">
        <f>Rekapitulace!A20</f>
        <v>Mimostaveništní doprava</v>
      </c>
      <c r="E18" s="63"/>
      <c r="F18" s="64"/>
      <c r="G18" s="59">
        <f>Rekapitulace!I20</f>
        <v>0</v>
      </c>
    </row>
    <row r="19" spans="1:7" ht="15.95" customHeight="1">
      <c r="A19" s="67" t="s">
        <v>29</v>
      </c>
      <c r="B19" s="58"/>
      <c r="C19" s="59">
        <f>SUM(C15:C18)</f>
        <v>0</v>
      </c>
      <c r="D19" s="9" t="str">
        <f>Rekapitulace!A21</f>
        <v>Zařízení staveniště</v>
      </c>
      <c r="E19" s="63"/>
      <c r="F19" s="64"/>
      <c r="G19" s="59">
        <f>Rekapitulace!I21</f>
        <v>0</v>
      </c>
    </row>
    <row r="20" spans="1:7" ht="15.95" customHeight="1">
      <c r="A20" s="67"/>
      <c r="B20" s="58"/>
      <c r="C20" s="59"/>
      <c r="D20" s="9" t="str">
        <f>Rekapitulace!A22</f>
        <v>Provoz investora</v>
      </c>
      <c r="E20" s="63"/>
      <c r="F20" s="64"/>
      <c r="G20" s="59">
        <f>Rekapitulace!I22</f>
        <v>0</v>
      </c>
    </row>
    <row r="21" spans="1:7" ht="15.95" customHeight="1">
      <c r="A21" s="67" t="s">
        <v>30</v>
      </c>
      <c r="B21" s="58"/>
      <c r="C21" s="59">
        <f>HZS</f>
        <v>0</v>
      </c>
      <c r="D21" s="9" t="str">
        <f>Rekapitulace!A23</f>
        <v>Kompletační činnost (IČD)</v>
      </c>
      <c r="E21" s="63"/>
      <c r="F21" s="64"/>
      <c r="G21" s="59">
        <f>Rekapitulace!I23</f>
        <v>0</v>
      </c>
    </row>
    <row r="22" spans="1:7" ht="15.95" customHeight="1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>
      <c r="A27" s="68"/>
      <c r="B27" s="86"/>
      <c r="C27" s="81"/>
      <c r="D27" s="69"/>
      <c r="E27" s="82"/>
      <c r="F27" s="83"/>
      <c r="G27" s="84"/>
    </row>
    <row r="28" spans="1:7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>
      <c r="A29" s="68"/>
      <c r="B29" s="69"/>
      <c r="C29" s="88"/>
      <c r="D29" s="89"/>
      <c r="E29" s="88"/>
      <c r="F29" s="69"/>
      <c r="G29" s="84"/>
    </row>
    <row r="30" spans="1:7">
      <c r="A30" s="90" t="s">
        <v>42</v>
      </c>
      <c r="B30" s="91"/>
      <c r="C30" s="92">
        <v>15</v>
      </c>
      <c r="D30" s="91" t="s">
        <v>43</v>
      </c>
      <c r="E30" s="93"/>
      <c r="F30" s="94">
        <f>C23-F32</f>
        <v>0</v>
      </c>
      <c r="G30" s="95"/>
    </row>
    <row r="31" spans="1:7">
      <c r="A31" s="90" t="s">
        <v>44</v>
      </c>
      <c r="B31" s="91"/>
      <c r="C31" s="92">
        <f>SazbaDPH1</f>
        <v>15</v>
      </c>
      <c r="D31" s="91" t="s">
        <v>45</v>
      </c>
      <c r="E31" s="93"/>
      <c r="F31" s="94">
        <f>ROUND(PRODUCT(F30,C31/100),0)</f>
        <v>0</v>
      </c>
      <c r="G31" s="95"/>
    </row>
    <row r="32" spans="1:7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>
      <c r="B46" s="107"/>
      <c r="C46" s="107"/>
      <c r="D46" s="107"/>
      <c r="E46" s="107"/>
      <c r="F46" s="107"/>
      <c r="G46" s="107"/>
    </row>
    <row r="47" spans="1:8">
      <c r="B47" s="107"/>
      <c r="C47" s="107"/>
      <c r="D47" s="107"/>
      <c r="E47" s="107"/>
      <c r="F47" s="107"/>
      <c r="G47" s="107"/>
    </row>
    <row r="48" spans="1:8">
      <c r="B48" s="107"/>
      <c r="C48" s="107"/>
      <c r="D48" s="107"/>
      <c r="E48" s="107"/>
      <c r="F48" s="107"/>
      <c r="G48" s="107"/>
    </row>
    <row r="49" spans="2:7">
      <c r="B49" s="107"/>
      <c r="C49" s="107"/>
      <c r="D49" s="107"/>
      <c r="E49" s="107"/>
      <c r="F49" s="107"/>
      <c r="G49" s="107"/>
    </row>
    <row r="50" spans="2:7">
      <c r="B50" s="107"/>
      <c r="C50" s="107"/>
      <c r="D50" s="107"/>
      <c r="E50" s="107"/>
      <c r="F50" s="107"/>
      <c r="G50" s="107"/>
    </row>
    <row r="51" spans="2:7">
      <c r="B51" s="107"/>
      <c r="C51" s="107"/>
      <c r="D51" s="107"/>
      <c r="E51" s="107"/>
      <c r="F51" s="107"/>
      <c r="G51" s="107"/>
    </row>
    <row r="52" spans="2:7">
      <c r="B52" s="107"/>
      <c r="C52" s="107"/>
      <c r="D52" s="107"/>
      <c r="E52" s="107"/>
      <c r="F52" s="107"/>
      <c r="G52" s="107"/>
    </row>
    <row r="53" spans="2:7">
      <c r="B53" s="107"/>
      <c r="C53" s="107"/>
      <c r="D53" s="107"/>
      <c r="E53" s="107"/>
      <c r="F53" s="107"/>
      <c r="G53" s="107"/>
    </row>
    <row r="54" spans="2:7">
      <c r="B54" s="107"/>
      <c r="C54" s="107"/>
      <c r="D54" s="107"/>
      <c r="E54" s="107"/>
      <c r="F54" s="107"/>
      <c r="G54" s="107"/>
    </row>
    <row r="55" spans="2:7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6"/>
  <sheetViews>
    <sheetView workbookViewId="0">
      <selection activeCell="H25" sqref="H25:I25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108" t="s">
        <v>48</v>
      </c>
      <c r="B1" s="109"/>
      <c r="C1" s="110" t="str">
        <f>CONCATENATE(cislostavby," ",nazevstavby)</f>
        <v>2019 Frýdl</v>
      </c>
      <c r="D1" s="111"/>
      <c r="E1" s="112"/>
      <c r="F1" s="111"/>
      <c r="G1" s="113" t="s">
        <v>49</v>
      </c>
      <c r="H1" s="114" t="s">
        <v>78</v>
      </c>
      <c r="I1" s="115"/>
    </row>
    <row r="2" spans="1:57" ht="13.5" thickBot="1">
      <c r="A2" s="116" t="s">
        <v>50</v>
      </c>
      <c r="B2" s="117"/>
      <c r="C2" s="118" t="str">
        <f>CONCATENATE(cisloobjektu," ",nazevobjektu)</f>
        <v>2 Benjamin A</v>
      </c>
      <c r="D2" s="119"/>
      <c r="E2" s="120"/>
      <c r="F2" s="119"/>
      <c r="G2" s="121" t="s">
        <v>79</v>
      </c>
      <c r="H2" s="122"/>
      <c r="I2" s="123"/>
    </row>
    <row r="3" spans="1:57" ht="13.5" thickTop="1">
      <c r="A3" s="82"/>
      <c r="B3" s="82"/>
      <c r="C3" s="82"/>
      <c r="D3" s="82"/>
      <c r="E3" s="82"/>
      <c r="F3" s="69"/>
      <c r="G3" s="82"/>
      <c r="H3" s="82"/>
      <c r="I3" s="82"/>
    </row>
    <row r="4" spans="1:57" ht="19.5" customHeight="1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57" ht="13.5" thickBot="1">
      <c r="A5" s="82"/>
      <c r="B5" s="82"/>
      <c r="C5" s="82"/>
      <c r="D5" s="82"/>
      <c r="E5" s="82"/>
      <c r="F5" s="82"/>
      <c r="G5" s="82"/>
      <c r="H5" s="82"/>
      <c r="I5" s="82"/>
    </row>
    <row r="6" spans="1:57" s="37" customFormat="1" ht="13.5" thickBot="1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57" s="37" customFormat="1">
      <c r="A7" s="231" t="str">
        <f>Položky!B7</f>
        <v>3</v>
      </c>
      <c r="B7" s="133" t="str">
        <f>Položky!C7</f>
        <v>Svislé a kompletní konstrukce</v>
      </c>
      <c r="C7" s="69"/>
      <c r="D7" s="134"/>
      <c r="E7" s="232">
        <f>Položky!BA10</f>
        <v>0</v>
      </c>
      <c r="F7" s="233">
        <f>Položky!BB10</f>
        <v>0</v>
      </c>
      <c r="G7" s="233">
        <f>Položky!BC10</f>
        <v>0</v>
      </c>
      <c r="H7" s="233">
        <f>Položky!BD10</f>
        <v>0</v>
      </c>
      <c r="I7" s="234">
        <f>Položky!BE10</f>
        <v>0</v>
      </c>
    </row>
    <row r="8" spans="1:57" s="37" customFormat="1">
      <c r="A8" s="231" t="str">
        <f>Položky!B11</f>
        <v>61</v>
      </c>
      <c r="B8" s="133" t="str">
        <f>Položky!C11</f>
        <v>Upravy povrchů vnitřní</v>
      </c>
      <c r="C8" s="69"/>
      <c r="D8" s="134"/>
      <c r="E8" s="232">
        <f>Položky!BA18</f>
        <v>0</v>
      </c>
      <c r="F8" s="233">
        <f>Položky!BB18</f>
        <v>0</v>
      </c>
      <c r="G8" s="233">
        <f>Položky!BC18</f>
        <v>0</v>
      </c>
      <c r="H8" s="233">
        <f>Položky!BD18</f>
        <v>0</v>
      </c>
      <c r="I8" s="234">
        <f>Položky!BE18</f>
        <v>0</v>
      </c>
    </row>
    <row r="9" spans="1:57" s="37" customFormat="1">
      <c r="A9" s="231" t="str">
        <f>Položky!B19</f>
        <v>97</v>
      </c>
      <c r="B9" s="133" t="str">
        <f>Položky!C19</f>
        <v>Prorážení otvorů</v>
      </c>
      <c r="C9" s="69"/>
      <c r="D9" s="134"/>
      <c r="E9" s="232">
        <f>Položky!BA37</f>
        <v>0</v>
      </c>
      <c r="F9" s="233">
        <f>Položky!BB37</f>
        <v>0</v>
      </c>
      <c r="G9" s="233">
        <f>Položky!BC37</f>
        <v>0</v>
      </c>
      <c r="H9" s="233">
        <f>Položky!BD37</f>
        <v>0</v>
      </c>
      <c r="I9" s="234">
        <f>Položky!BE37</f>
        <v>0</v>
      </c>
    </row>
    <row r="10" spans="1:57" s="37" customFormat="1">
      <c r="A10" s="231" t="str">
        <f>Položky!B38</f>
        <v>784</v>
      </c>
      <c r="B10" s="133" t="str">
        <f>Položky!C38</f>
        <v>Malby</v>
      </c>
      <c r="C10" s="69"/>
      <c r="D10" s="134"/>
      <c r="E10" s="232">
        <f>Položky!BA46</f>
        <v>0</v>
      </c>
      <c r="F10" s="233">
        <f>Položky!BB46</f>
        <v>0</v>
      </c>
      <c r="G10" s="233">
        <f>Položky!BC46</f>
        <v>0</v>
      </c>
      <c r="H10" s="233">
        <f>Položky!BD46</f>
        <v>0</v>
      </c>
      <c r="I10" s="234">
        <f>Položky!BE46</f>
        <v>0</v>
      </c>
    </row>
    <row r="11" spans="1:57" s="37" customFormat="1" ht="13.5" thickBot="1">
      <c r="A11" s="231" t="str">
        <f>Položky!B47</f>
        <v>M21</v>
      </c>
      <c r="B11" s="133" t="str">
        <f>Položky!C47</f>
        <v>Elektromontáže</v>
      </c>
      <c r="C11" s="69"/>
      <c r="D11" s="134"/>
      <c r="E11" s="232">
        <f>Položky!BA191</f>
        <v>0</v>
      </c>
      <c r="F11" s="233">
        <f>Položky!BB191</f>
        <v>0</v>
      </c>
      <c r="G11" s="233">
        <f>Položky!BC191</f>
        <v>0</v>
      </c>
      <c r="H11" s="233">
        <f>Položky!BD191</f>
        <v>0</v>
      </c>
      <c r="I11" s="234">
        <f>Položky!BE191</f>
        <v>0</v>
      </c>
    </row>
    <row r="12" spans="1:57" s="141" customFormat="1" ht="13.5" thickBot="1">
      <c r="A12" s="135"/>
      <c r="B12" s="136" t="s">
        <v>57</v>
      </c>
      <c r="C12" s="136"/>
      <c r="D12" s="137"/>
      <c r="E12" s="138">
        <f>SUM(E7:E11)</f>
        <v>0</v>
      </c>
      <c r="F12" s="139">
        <f>SUM(F7:F11)</f>
        <v>0</v>
      </c>
      <c r="G12" s="139">
        <f>SUM(G7:G11)</f>
        <v>0</v>
      </c>
      <c r="H12" s="139">
        <f>SUM(H7:H11)</f>
        <v>0</v>
      </c>
      <c r="I12" s="140">
        <f>SUM(I7:I11)</f>
        <v>0</v>
      </c>
    </row>
    <row r="13" spans="1:57">
      <c r="A13" s="69"/>
      <c r="B13" s="69"/>
      <c r="C13" s="69"/>
      <c r="D13" s="69"/>
      <c r="E13" s="69"/>
      <c r="F13" s="69"/>
      <c r="G13" s="69"/>
      <c r="H13" s="69"/>
      <c r="I13" s="69"/>
    </row>
    <row r="14" spans="1:57" ht="19.5" customHeight="1">
      <c r="A14" s="125" t="s">
        <v>58</v>
      </c>
      <c r="B14" s="125"/>
      <c r="C14" s="125"/>
      <c r="D14" s="125"/>
      <c r="E14" s="125"/>
      <c r="F14" s="125"/>
      <c r="G14" s="142"/>
      <c r="H14" s="125"/>
      <c r="I14" s="125"/>
      <c r="BA14" s="43"/>
      <c r="BB14" s="43"/>
      <c r="BC14" s="43"/>
      <c r="BD14" s="43"/>
      <c r="BE14" s="43"/>
    </row>
    <row r="15" spans="1:57" ht="13.5" thickBot="1">
      <c r="A15" s="82"/>
      <c r="B15" s="82"/>
      <c r="C15" s="82"/>
      <c r="D15" s="82"/>
      <c r="E15" s="82"/>
      <c r="F15" s="82"/>
      <c r="G15" s="82"/>
      <c r="H15" s="82"/>
      <c r="I15" s="82"/>
    </row>
    <row r="16" spans="1:57">
      <c r="A16" s="76" t="s">
        <v>59</v>
      </c>
      <c r="B16" s="77"/>
      <c r="C16" s="77"/>
      <c r="D16" s="143"/>
      <c r="E16" s="144" t="s">
        <v>60</v>
      </c>
      <c r="F16" s="145" t="s">
        <v>61</v>
      </c>
      <c r="G16" s="146" t="s">
        <v>62</v>
      </c>
      <c r="H16" s="147"/>
      <c r="I16" s="148" t="s">
        <v>60</v>
      </c>
    </row>
    <row r="17" spans="1:53">
      <c r="A17" s="67" t="s">
        <v>340</v>
      </c>
      <c r="B17" s="58"/>
      <c r="C17" s="58"/>
      <c r="D17" s="149"/>
      <c r="E17" s="150"/>
      <c r="F17" s="151"/>
      <c r="G17" s="152">
        <f>CHOOSE(BA17+1,HSV+PSV,HSV+PSV+Mont,HSV+PSV+Dodavka+Mont,HSV,PSV,Mont,Dodavka,Mont+Dodavka,0)</f>
        <v>0</v>
      </c>
      <c r="H17" s="153"/>
      <c r="I17" s="154">
        <f>E17+F17*G17/100</f>
        <v>0</v>
      </c>
      <c r="BA17">
        <v>0</v>
      </c>
    </row>
    <row r="18" spans="1:53">
      <c r="A18" s="67" t="s">
        <v>341</v>
      </c>
      <c r="B18" s="58"/>
      <c r="C18" s="58"/>
      <c r="D18" s="149"/>
      <c r="E18" s="150"/>
      <c r="F18" s="151"/>
      <c r="G18" s="152">
        <f>CHOOSE(BA18+1,HSV+PSV,HSV+PSV+Mont,HSV+PSV+Dodavka+Mont,HSV,PSV,Mont,Dodavka,Mont+Dodavka,0)</f>
        <v>0</v>
      </c>
      <c r="H18" s="153"/>
      <c r="I18" s="154">
        <f>E18+F18*G18/100</f>
        <v>0</v>
      </c>
      <c r="BA18">
        <v>0</v>
      </c>
    </row>
    <row r="19" spans="1:53">
      <c r="A19" s="67" t="s">
        <v>342</v>
      </c>
      <c r="B19" s="58"/>
      <c r="C19" s="58"/>
      <c r="D19" s="149"/>
      <c r="E19" s="150"/>
      <c r="F19" s="151"/>
      <c r="G19" s="152">
        <f>CHOOSE(BA19+1,HSV+PSV,HSV+PSV+Mont,HSV+PSV+Dodavka+Mont,HSV,PSV,Mont,Dodavka,Mont+Dodavka,0)</f>
        <v>0</v>
      </c>
      <c r="H19" s="153"/>
      <c r="I19" s="154">
        <f>E19+F19*G19/100</f>
        <v>0</v>
      </c>
      <c r="BA19">
        <v>0</v>
      </c>
    </row>
    <row r="20" spans="1:53">
      <c r="A20" s="67" t="s">
        <v>343</v>
      </c>
      <c r="B20" s="58"/>
      <c r="C20" s="58"/>
      <c r="D20" s="149"/>
      <c r="E20" s="150"/>
      <c r="F20" s="151"/>
      <c r="G20" s="152">
        <f>CHOOSE(BA20+1,HSV+PSV,HSV+PSV+Mont,HSV+PSV+Dodavka+Mont,HSV,PSV,Mont,Dodavka,Mont+Dodavka,0)</f>
        <v>0</v>
      </c>
      <c r="H20" s="153"/>
      <c r="I20" s="154">
        <f>E20+F20*G20/100</f>
        <v>0</v>
      </c>
      <c r="BA20">
        <v>0</v>
      </c>
    </row>
    <row r="21" spans="1:53">
      <c r="A21" s="67" t="s">
        <v>344</v>
      </c>
      <c r="B21" s="58"/>
      <c r="C21" s="58"/>
      <c r="D21" s="149"/>
      <c r="E21" s="150"/>
      <c r="F21" s="151"/>
      <c r="G21" s="152">
        <f>CHOOSE(BA21+1,HSV+PSV,HSV+PSV+Mont,HSV+PSV+Dodavka+Mont,HSV,PSV,Mont,Dodavka,Mont+Dodavka,0)</f>
        <v>0</v>
      </c>
      <c r="H21" s="153"/>
      <c r="I21" s="154">
        <f>E21+F21*G21/100</f>
        <v>0</v>
      </c>
      <c r="BA21">
        <v>1</v>
      </c>
    </row>
    <row r="22" spans="1:53">
      <c r="A22" s="67" t="s">
        <v>345</v>
      </c>
      <c r="B22" s="58"/>
      <c r="C22" s="58"/>
      <c r="D22" s="149"/>
      <c r="E22" s="150"/>
      <c r="F22" s="151"/>
      <c r="G22" s="152">
        <f>CHOOSE(BA22+1,HSV+PSV,HSV+PSV+Mont,HSV+PSV+Dodavka+Mont,HSV,PSV,Mont,Dodavka,Mont+Dodavka,0)</f>
        <v>0</v>
      </c>
      <c r="H22" s="153"/>
      <c r="I22" s="154">
        <f>E22+F22*G22/100</f>
        <v>0</v>
      </c>
      <c r="BA22">
        <v>1</v>
      </c>
    </row>
    <row r="23" spans="1:53">
      <c r="A23" s="67" t="s">
        <v>346</v>
      </c>
      <c r="B23" s="58"/>
      <c r="C23" s="58"/>
      <c r="D23" s="149"/>
      <c r="E23" s="150"/>
      <c r="F23" s="151"/>
      <c r="G23" s="152">
        <f>CHOOSE(BA23+1,HSV+PSV,HSV+PSV+Mont,HSV+PSV+Dodavka+Mont,HSV,PSV,Mont,Dodavka,Mont+Dodavka,0)</f>
        <v>0</v>
      </c>
      <c r="H23" s="153"/>
      <c r="I23" s="154">
        <f>E23+F23*G23/100</f>
        <v>0</v>
      </c>
      <c r="BA23">
        <v>2</v>
      </c>
    </row>
    <row r="24" spans="1:53">
      <c r="A24" s="67" t="s">
        <v>347</v>
      </c>
      <c r="B24" s="58"/>
      <c r="C24" s="58"/>
      <c r="D24" s="149"/>
      <c r="E24" s="150"/>
      <c r="F24" s="151"/>
      <c r="G24" s="152">
        <f>CHOOSE(BA24+1,HSV+PSV,HSV+PSV+Mont,HSV+PSV+Dodavka+Mont,HSV,PSV,Mont,Dodavka,Mont+Dodavka,0)</f>
        <v>0</v>
      </c>
      <c r="H24" s="153"/>
      <c r="I24" s="154">
        <f>E24+F24*G24/100</f>
        <v>0</v>
      </c>
      <c r="BA24">
        <v>2</v>
      </c>
    </row>
    <row r="25" spans="1:53" ht="13.5" thickBot="1">
      <c r="A25" s="155"/>
      <c r="B25" s="156" t="s">
        <v>63</v>
      </c>
      <c r="C25" s="157"/>
      <c r="D25" s="158"/>
      <c r="E25" s="159"/>
      <c r="F25" s="160"/>
      <c r="G25" s="160"/>
      <c r="H25" s="161">
        <f>SUM(I17:I24)</f>
        <v>0</v>
      </c>
      <c r="I25" s="162"/>
    </row>
    <row r="27" spans="1:53">
      <c r="B27" s="141"/>
      <c r="F27" s="163"/>
      <c r="G27" s="164"/>
      <c r="H27" s="164"/>
      <c r="I27" s="165"/>
    </row>
    <row r="28" spans="1:53">
      <c r="F28" s="163"/>
      <c r="G28" s="164"/>
      <c r="H28" s="164"/>
      <c r="I28" s="165"/>
    </row>
    <row r="29" spans="1:53">
      <c r="F29" s="163"/>
      <c r="G29" s="164"/>
      <c r="H29" s="164"/>
      <c r="I29" s="165"/>
    </row>
    <row r="30" spans="1:53">
      <c r="F30" s="163"/>
      <c r="G30" s="164"/>
      <c r="H30" s="164"/>
      <c r="I30" s="165"/>
    </row>
    <row r="31" spans="1:53">
      <c r="F31" s="163"/>
      <c r="G31" s="164"/>
      <c r="H31" s="164"/>
      <c r="I31" s="165"/>
    </row>
    <row r="32" spans="1:53">
      <c r="F32" s="163"/>
      <c r="G32" s="164"/>
      <c r="H32" s="164"/>
      <c r="I32" s="165"/>
    </row>
    <row r="33" spans="6:9">
      <c r="F33" s="163"/>
      <c r="G33" s="164"/>
      <c r="H33" s="164"/>
      <c r="I33" s="165"/>
    </row>
    <row r="34" spans="6:9">
      <c r="F34" s="163"/>
      <c r="G34" s="164"/>
      <c r="H34" s="164"/>
      <c r="I34" s="165"/>
    </row>
    <row r="35" spans="6:9">
      <c r="F35" s="163"/>
      <c r="G35" s="164"/>
      <c r="H35" s="164"/>
      <c r="I35" s="165"/>
    </row>
    <row r="36" spans="6:9">
      <c r="F36" s="163"/>
      <c r="G36" s="164"/>
      <c r="H36" s="164"/>
      <c r="I36" s="165"/>
    </row>
    <row r="37" spans="6:9">
      <c r="F37" s="163"/>
      <c r="G37" s="164"/>
      <c r="H37" s="164"/>
      <c r="I37" s="165"/>
    </row>
    <row r="38" spans="6:9">
      <c r="F38" s="163"/>
      <c r="G38" s="164"/>
      <c r="H38" s="164"/>
      <c r="I38" s="165"/>
    </row>
    <row r="39" spans="6:9">
      <c r="F39" s="163"/>
      <c r="G39" s="164"/>
      <c r="H39" s="164"/>
      <c r="I39" s="165"/>
    </row>
    <row r="40" spans="6:9">
      <c r="F40" s="163"/>
      <c r="G40" s="164"/>
      <c r="H40" s="164"/>
      <c r="I40" s="165"/>
    </row>
    <row r="41" spans="6:9">
      <c r="F41" s="163"/>
      <c r="G41" s="164"/>
      <c r="H41" s="164"/>
      <c r="I41" s="165"/>
    </row>
    <row r="42" spans="6:9">
      <c r="F42" s="163"/>
      <c r="G42" s="164"/>
      <c r="H42" s="164"/>
      <c r="I42" s="165"/>
    </row>
    <row r="43" spans="6:9">
      <c r="F43" s="163"/>
      <c r="G43" s="164"/>
      <c r="H43" s="164"/>
      <c r="I43" s="165"/>
    </row>
    <row r="44" spans="6:9">
      <c r="F44" s="163"/>
      <c r="G44" s="164"/>
      <c r="H44" s="164"/>
      <c r="I44" s="165"/>
    </row>
    <row r="45" spans="6:9">
      <c r="F45" s="163"/>
      <c r="G45" s="164"/>
      <c r="H45" s="164"/>
      <c r="I45" s="165"/>
    </row>
    <row r="46" spans="6:9">
      <c r="F46" s="163"/>
      <c r="G46" s="164"/>
      <c r="H46" s="164"/>
      <c r="I46" s="165"/>
    </row>
    <row r="47" spans="6:9">
      <c r="F47" s="163"/>
      <c r="G47" s="164"/>
      <c r="H47" s="164"/>
      <c r="I47" s="165"/>
    </row>
    <row r="48" spans="6:9">
      <c r="F48" s="163"/>
      <c r="G48" s="164"/>
      <c r="H48" s="164"/>
      <c r="I48" s="165"/>
    </row>
    <row r="49" spans="6:9">
      <c r="F49" s="163"/>
      <c r="G49" s="164"/>
      <c r="H49" s="164"/>
      <c r="I49" s="165"/>
    </row>
    <row r="50" spans="6:9">
      <c r="F50" s="163"/>
      <c r="G50" s="164"/>
      <c r="H50" s="164"/>
      <c r="I50" s="165"/>
    </row>
    <row r="51" spans="6:9">
      <c r="F51" s="163"/>
      <c r="G51" s="164"/>
      <c r="H51" s="164"/>
      <c r="I51" s="165"/>
    </row>
    <row r="52" spans="6:9">
      <c r="F52" s="163"/>
      <c r="G52" s="164"/>
      <c r="H52" s="164"/>
      <c r="I52" s="165"/>
    </row>
    <row r="53" spans="6:9">
      <c r="F53" s="163"/>
      <c r="G53" s="164"/>
      <c r="H53" s="164"/>
      <c r="I53" s="165"/>
    </row>
    <row r="54" spans="6:9">
      <c r="F54" s="163"/>
      <c r="G54" s="164"/>
      <c r="H54" s="164"/>
      <c r="I54" s="165"/>
    </row>
    <row r="55" spans="6:9">
      <c r="F55" s="163"/>
      <c r="G55" s="164"/>
      <c r="H55" s="164"/>
      <c r="I55" s="165"/>
    </row>
    <row r="56" spans="6:9">
      <c r="F56" s="163"/>
      <c r="G56" s="164"/>
      <c r="H56" s="164"/>
      <c r="I56" s="165"/>
    </row>
    <row r="57" spans="6:9">
      <c r="F57" s="163"/>
      <c r="G57" s="164"/>
      <c r="H57" s="164"/>
      <c r="I57" s="165"/>
    </row>
    <row r="58" spans="6:9">
      <c r="F58" s="163"/>
      <c r="G58" s="164"/>
      <c r="H58" s="164"/>
      <c r="I58" s="165"/>
    </row>
    <row r="59" spans="6:9">
      <c r="F59" s="163"/>
      <c r="G59" s="164"/>
      <c r="H59" s="164"/>
      <c r="I59" s="165"/>
    </row>
    <row r="60" spans="6:9">
      <c r="F60" s="163"/>
      <c r="G60" s="164"/>
      <c r="H60" s="164"/>
      <c r="I60" s="165"/>
    </row>
    <row r="61" spans="6:9">
      <c r="F61" s="163"/>
      <c r="G61" s="164"/>
      <c r="H61" s="164"/>
      <c r="I61" s="165"/>
    </row>
    <row r="62" spans="6:9">
      <c r="F62" s="163"/>
      <c r="G62" s="164"/>
      <c r="H62" s="164"/>
      <c r="I62" s="165"/>
    </row>
    <row r="63" spans="6:9">
      <c r="F63" s="163"/>
      <c r="G63" s="164"/>
      <c r="H63" s="164"/>
      <c r="I63" s="165"/>
    </row>
    <row r="64" spans="6:9">
      <c r="F64" s="163"/>
      <c r="G64" s="164"/>
      <c r="H64" s="164"/>
      <c r="I64" s="165"/>
    </row>
    <row r="65" spans="6:9">
      <c r="F65" s="163"/>
      <c r="G65" s="164"/>
      <c r="H65" s="164"/>
      <c r="I65" s="165"/>
    </row>
    <row r="66" spans="6:9">
      <c r="F66" s="163"/>
      <c r="G66" s="164"/>
      <c r="H66" s="164"/>
      <c r="I66" s="165"/>
    </row>
    <row r="67" spans="6:9">
      <c r="F67" s="163"/>
      <c r="G67" s="164"/>
      <c r="H67" s="164"/>
      <c r="I67" s="165"/>
    </row>
    <row r="68" spans="6:9">
      <c r="F68" s="163"/>
      <c r="G68" s="164"/>
      <c r="H68" s="164"/>
      <c r="I68" s="165"/>
    </row>
    <row r="69" spans="6:9">
      <c r="F69" s="163"/>
      <c r="G69" s="164"/>
      <c r="H69" s="164"/>
      <c r="I69" s="165"/>
    </row>
    <row r="70" spans="6:9">
      <c r="F70" s="163"/>
      <c r="G70" s="164"/>
      <c r="H70" s="164"/>
      <c r="I70" s="165"/>
    </row>
    <row r="71" spans="6:9">
      <c r="F71" s="163"/>
      <c r="G71" s="164"/>
      <c r="H71" s="164"/>
      <c r="I71" s="165"/>
    </row>
    <row r="72" spans="6:9">
      <c r="F72" s="163"/>
      <c r="G72" s="164"/>
      <c r="H72" s="164"/>
      <c r="I72" s="165"/>
    </row>
    <row r="73" spans="6:9">
      <c r="F73" s="163"/>
      <c r="G73" s="164"/>
      <c r="H73" s="164"/>
      <c r="I73" s="165"/>
    </row>
    <row r="74" spans="6:9">
      <c r="F74" s="163"/>
      <c r="G74" s="164"/>
      <c r="H74" s="164"/>
      <c r="I74" s="165"/>
    </row>
    <row r="75" spans="6:9">
      <c r="F75" s="163"/>
      <c r="G75" s="164"/>
      <c r="H75" s="164"/>
      <c r="I75" s="165"/>
    </row>
    <row r="76" spans="6:9">
      <c r="F76" s="163"/>
      <c r="G76" s="164"/>
      <c r="H76" s="164"/>
      <c r="I76" s="165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64"/>
  <sheetViews>
    <sheetView showGridLines="0" showZeros="0" zoomScaleNormal="100" workbookViewId="0">
      <selection activeCell="A191" sqref="A191:IV193"/>
    </sheetView>
  </sheetViews>
  <sheetFormatPr defaultRowHeight="12.75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25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>
      <c r="A1" s="166" t="s">
        <v>75</v>
      </c>
      <c r="B1" s="166"/>
      <c r="C1" s="166"/>
      <c r="D1" s="166"/>
      <c r="E1" s="166"/>
      <c r="F1" s="166"/>
      <c r="G1" s="166"/>
    </row>
    <row r="2" spans="1:104" ht="14.25" customHeight="1" thickBot="1">
      <c r="A2" s="168"/>
      <c r="B2" s="169"/>
      <c r="C2" s="170"/>
      <c r="D2" s="170"/>
      <c r="E2" s="171"/>
      <c r="F2" s="170"/>
      <c r="G2" s="170"/>
    </row>
    <row r="3" spans="1:104" ht="13.5" thickTop="1">
      <c r="A3" s="108" t="s">
        <v>48</v>
      </c>
      <c r="B3" s="109"/>
      <c r="C3" s="110" t="str">
        <f>CONCATENATE(cislostavby," ",nazevstavby)</f>
        <v>2019 Frýdl</v>
      </c>
      <c r="D3" s="172"/>
      <c r="E3" s="173" t="s">
        <v>64</v>
      </c>
      <c r="F3" s="174" t="str">
        <f>Rekapitulace!H1</f>
        <v>150519</v>
      </c>
      <c r="G3" s="175"/>
    </row>
    <row r="4" spans="1:104" ht="13.5" thickBot="1">
      <c r="A4" s="176" t="s">
        <v>50</v>
      </c>
      <c r="B4" s="117"/>
      <c r="C4" s="118" t="str">
        <f>CONCATENATE(cisloobjektu," ",nazevobjektu)</f>
        <v>2 Benjamin A</v>
      </c>
      <c r="D4" s="177"/>
      <c r="E4" s="178" t="str">
        <f>Rekapitulace!G2</f>
        <v>Rekonstrukce el.instalace Benjamin část A</v>
      </c>
      <c r="F4" s="179"/>
      <c r="G4" s="180"/>
    </row>
    <row r="5" spans="1:104" ht="13.5" thickTop="1">
      <c r="A5" s="181"/>
      <c r="B5" s="168"/>
      <c r="C5" s="168"/>
      <c r="D5" s="168"/>
      <c r="E5" s="182"/>
      <c r="F5" s="168"/>
      <c r="G5" s="183"/>
    </row>
    <row r="6" spans="1:104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>
      <c r="A7" s="188" t="s">
        <v>72</v>
      </c>
      <c r="B7" s="189" t="s">
        <v>80</v>
      </c>
      <c r="C7" s="190" t="s">
        <v>81</v>
      </c>
      <c r="D7" s="191"/>
      <c r="E7" s="192"/>
      <c r="F7" s="192"/>
      <c r="G7" s="193"/>
      <c r="H7" s="194"/>
      <c r="I7" s="194"/>
      <c r="O7" s="195">
        <v>1</v>
      </c>
    </row>
    <row r="8" spans="1:104" ht="22.5">
      <c r="A8" s="196">
        <v>1</v>
      </c>
      <c r="B8" s="197" t="s">
        <v>82</v>
      </c>
      <c r="C8" s="198" t="s">
        <v>83</v>
      </c>
      <c r="D8" s="199" t="s">
        <v>84</v>
      </c>
      <c r="E8" s="200">
        <v>1.5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1.73916</v>
      </c>
    </row>
    <row r="9" spans="1:104">
      <c r="A9" s="203"/>
      <c r="B9" s="204"/>
      <c r="C9" s="205" t="s">
        <v>85</v>
      </c>
      <c r="D9" s="206"/>
      <c r="E9" s="206"/>
      <c r="F9" s="206"/>
      <c r="G9" s="207"/>
      <c r="L9" s="208" t="s">
        <v>85</v>
      </c>
      <c r="O9" s="195">
        <v>3</v>
      </c>
    </row>
    <row r="10" spans="1:104">
      <c r="A10" s="215"/>
      <c r="B10" s="216" t="s">
        <v>73</v>
      </c>
      <c r="C10" s="217" t="str">
        <f>CONCATENATE(B7," ",C7)</f>
        <v>3 Svislé a kompletní konstrukce</v>
      </c>
      <c r="D10" s="218"/>
      <c r="E10" s="219"/>
      <c r="F10" s="220"/>
      <c r="G10" s="221">
        <f>SUM(G7:G9)</f>
        <v>0</v>
      </c>
      <c r="O10" s="195">
        <v>4</v>
      </c>
      <c r="BA10" s="222">
        <f>SUM(BA7:BA9)</f>
        <v>0</v>
      </c>
      <c r="BB10" s="222">
        <f>SUM(BB7:BB9)</f>
        <v>0</v>
      </c>
      <c r="BC10" s="222">
        <f>SUM(BC7:BC9)</f>
        <v>0</v>
      </c>
      <c r="BD10" s="222">
        <f>SUM(BD7:BD9)</f>
        <v>0</v>
      </c>
      <c r="BE10" s="222">
        <f>SUM(BE7:BE9)</f>
        <v>0</v>
      </c>
    </row>
    <row r="11" spans="1:104">
      <c r="A11" s="188" t="s">
        <v>72</v>
      </c>
      <c r="B11" s="189" t="s">
        <v>86</v>
      </c>
      <c r="C11" s="190" t="s">
        <v>87</v>
      </c>
      <c r="D11" s="191"/>
      <c r="E11" s="192"/>
      <c r="F11" s="192"/>
      <c r="G11" s="193"/>
      <c r="H11" s="194"/>
      <c r="I11" s="194"/>
      <c r="O11" s="195">
        <v>1</v>
      </c>
    </row>
    <row r="12" spans="1:104" ht="22.5">
      <c r="A12" s="196">
        <v>2</v>
      </c>
      <c r="B12" s="197" t="s">
        <v>88</v>
      </c>
      <c r="C12" s="198" t="s">
        <v>89</v>
      </c>
      <c r="D12" s="199" t="s">
        <v>90</v>
      </c>
      <c r="E12" s="200">
        <v>35</v>
      </c>
      <c r="F12" s="200">
        <v>0</v>
      </c>
      <c r="G12" s="201">
        <f>E12*F12</f>
        <v>0</v>
      </c>
      <c r="O12" s="195">
        <v>2</v>
      </c>
      <c r="AA12" s="167">
        <v>1</v>
      </c>
      <c r="AB12" s="167">
        <v>1</v>
      </c>
      <c r="AC12" s="167">
        <v>1</v>
      </c>
      <c r="AZ12" s="167">
        <v>1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</v>
      </c>
      <c r="CB12" s="202">
        <v>1</v>
      </c>
      <c r="CZ12" s="167">
        <v>3.6459999999999999E-2</v>
      </c>
    </row>
    <row r="13" spans="1:104">
      <c r="A13" s="203"/>
      <c r="B13" s="204"/>
      <c r="C13" s="205" t="s">
        <v>91</v>
      </c>
      <c r="D13" s="206"/>
      <c r="E13" s="206"/>
      <c r="F13" s="206"/>
      <c r="G13" s="207"/>
      <c r="L13" s="208" t="s">
        <v>91</v>
      </c>
      <c r="O13" s="195">
        <v>3</v>
      </c>
    </row>
    <row r="14" spans="1:104" ht="22.5">
      <c r="A14" s="196">
        <v>3</v>
      </c>
      <c r="B14" s="197" t="s">
        <v>92</v>
      </c>
      <c r="C14" s="198" t="s">
        <v>93</v>
      </c>
      <c r="D14" s="199" t="s">
        <v>90</v>
      </c>
      <c r="E14" s="200">
        <v>134</v>
      </c>
      <c r="F14" s="200">
        <v>0</v>
      </c>
      <c r="G14" s="201">
        <f>E14*F14</f>
        <v>0</v>
      </c>
      <c r="O14" s="195">
        <v>2</v>
      </c>
      <c r="AA14" s="167">
        <v>1</v>
      </c>
      <c r="AB14" s="167">
        <v>1</v>
      </c>
      <c r="AC14" s="167">
        <v>1</v>
      </c>
      <c r="AZ14" s="167">
        <v>1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</v>
      </c>
      <c r="CB14" s="202">
        <v>1</v>
      </c>
      <c r="CZ14" s="167">
        <v>8.6700000000000006E-3</v>
      </c>
    </row>
    <row r="15" spans="1:104">
      <c r="A15" s="203"/>
      <c r="B15" s="204"/>
      <c r="C15" s="205" t="s">
        <v>94</v>
      </c>
      <c r="D15" s="206"/>
      <c r="E15" s="206"/>
      <c r="F15" s="206"/>
      <c r="G15" s="207"/>
      <c r="L15" s="208" t="s">
        <v>94</v>
      </c>
      <c r="O15" s="195">
        <v>3</v>
      </c>
    </row>
    <row r="16" spans="1:104">
      <c r="A16" s="196">
        <v>4</v>
      </c>
      <c r="B16" s="197" t="s">
        <v>95</v>
      </c>
      <c r="C16" s="198" t="s">
        <v>96</v>
      </c>
      <c r="D16" s="199" t="s">
        <v>97</v>
      </c>
      <c r="E16" s="200">
        <v>40</v>
      </c>
      <c r="F16" s="200">
        <v>0</v>
      </c>
      <c r="G16" s="201">
        <f>E16*F16</f>
        <v>0</v>
      </c>
      <c r="O16" s="195">
        <v>2</v>
      </c>
      <c r="AA16" s="167">
        <v>1</v>
      </c>
      <c r="AB16" s="167">
        <v>1</v>
      </c>
      <c r="AC16" s="167">
        <v>1</v>
      </c>
      <c r="AZ16" s="167">
        <v>1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</v>
      </c>
      <c r="CB16" s="202">
        <v>1</v>
      </c>
      <c r="CZ16" s="167">
        <v>1.205E-2</v>
      </c>
    </row>
    <row r="17" spans="1:104">
      <c r="A17" s="203"/>
      <c r="B17" s="204"/>
      <c r="C17" s="205" t="s">
        <v>98</v>
      </c>
      <c r="D17" s="206"/>
      <c r="E17" s="206"/>
      <c r="F17" s="206"/>
      <c r="G17" s="207"/>
      <c r="L17" s="208" t="s">
        <v>98</v>
      </c>
      <c r="O17" s="195">
        <v>3</v>
      </c>
    </row>
    <row r="18" spans="1:104">
      <c r="A18" s="215"/>
      <c r="B18" s="216" t="s">
        <v>73</v>
      </c>
      <c r="C18" s="217" t="str">
        <f>CONCATENATE(B11," ",C11)</f>
        <v>61 Upravy povrchů vnitřní</v>
      </c>
      <c r="D18" s="218"/>
      <c r="E18" s="219"/>
      <c r="F18" s="220"/>
      <c r="G18" s="221">
        <f>SUM(G11:G17)</f>
        <v>0</v>
      </c>
      <c r="O18" s="195">
        <v>4</v>
      </c>
      <c r="BA18" s="222">
        <f>SUM(BA11:BA17)</f>
        <v>0</v>
      </c>
      <c r="BB18" s="222">
        <f>SUM(BB11:BB17)</f>
        <v>0</v>
      </c>
      <c r="BC18" s="222">
        <f>SUM(BC11:BC17)</f>
        <v>0</v>
      </c>
      <c r="BD18" s="222">
        <f>SUM(BD11:BD17)</f>
        <v>0</v>
      </c>
      <c r="BE18" s="222">
        <f>SUM(BE11:BE17)</f>
        <v>0</v>
      </c>
    </row>
    <row r="19" spans="1:104">
      <c r="A19" s="188" t="s">
        <v>72</v>
      </c>
      <c r="B19" s="189" t="s">
        <v>99</v>
      </c>
      <c r="C19" s="190" t="s">
        <v>100</v>
      </c>
      <c r="D19" s="191"/>
      <c r="E19" s="192"/>
      <c r="F19" s="192"/>
      <c r="G19" s="193"/>
      <c r="H19" s="194"/>
      <c r="I19" s="194"/>
      <c r="O19" s="195">
        <v>1</v>
      </c>
    </row>
    <row r="20" spans="1:104">
      <c r="A20" s="196">
        <v>5</v>
      </c>
      <c r="B20" s="197" t="s">
        <v>101</v>
      </c>
      <c r="C20" s="198" t="s">
        <v>102</v>
      </c>
      <c r="D20" s="199" t="s">
        <v>90</v>
      </c>
      <c r="E20" s="200">
        <v>26</v>
      </c>
      <c r="F20" s="200">
        <v>0</v>
      </c>
      <c r="G20" s="201">
        <f>E20*F20</f>
        <v>0</v>
      </c>
      <c r="O20" s="195">
        <v>2</v>
      </c>
      <c r="AA20" s="167">
        <v>1</v>
      </c>
      <c r="AB20" s="167">
        <v>1</v>
      </c>
      <c r="AC20" s="167">
        <v>1</v>
      </c>
      <c r="AZ20" s="167">
        <v>1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</v>
      </c>
      <c r="CB20" s="202">
        <v>1</v>
      </c>
      <c r="CZ20" s="167">
        <v>1.33E-3</v>
      </c>
    </row>
    <row r="21" spans="1:104">
      <c r="A21" s="203"/>
      <c r="B21" s="204"/>
      <c r="C21" s="205" t="s">
        <v>103</v>
      </c>
      <c r="D21" s="206"/>
      <c r="E21" s="206"/>
      <c r="F21" s="206"/>
      <c r="G21" s="207"/>
      <c r="L21" s="208" t="s">
        <v>103</v>
      </c>
      <c r="O21" s="195">
        <v>3</v>
      </c>
    </row>
    <row r="22" spans="1:104">
      <c r="A22" s="196">
        <v>6</v>
      </c>
      <c r="B22" s="197" t="s">
        <v>104</v>
      </c>
      <c r="C22" s="198" t="s">
        <v>105</v>
      </c>
      <c r="D22" s="199" t="s">
        <v>90</v>
      </c>
      <c r="E22" s="200">
        <v>134</v>
      </c>
      <c r="F22" s="200">
        <v>0</v>
      </c>
      <c r="G22" s="201">
        <f>E22*F22</f>
        <v>0</v>
      </c>
      <c r="O22" s="195">
        <v>2</v>
      </c>
      <c r="AA22" s="167">
        <v>1</v>
      </c>
      <c r="AB22" s="167">
        <v>1</v>
      </c>
      <c r="AC22" s="167">
        <v>1</v>
      </c>
      <c r="AZ22" s="167">
        <v>1</v>
      </c>
      <c r="BA22" s="167">
        <f>IF(AZ22=1,G22,0)</f>
        <v>0</v>
      </c>
      <c r="BB22" s="167">
        <f>IF(AZ22=2,G22,0)</f>
        <v>0</v>
      </c>
      <c r="BC22" s="167">
        <f>IF(AZ22=3,G22,0)</f>
        <v>0</v>
      </c>
      <c r="BD22" s="167">
        <f>IF(AZ22=4,G22,0)</f>
        <v>0</v>
      </c>
      <c r="BE22" s="167">
        <f>IF(AZ22=5,G22,0)</f>
        <v>0</v>
      </c>
      <c r="CA22" s="202">
        <v>1</v>
      </c>
      <c r="CB22" s="202">
        <v>1</v>
      </c>
      <c r="CZ22" s="167">
        <v>8.9999999999999998E-4</v>
      </c>
    </row>
    <row r="23" spans="1:104">
      <c r="A23" s="203"/>
      <c r="B23" s="204"/>
      <c r="C23" s="205" t="s">
        <v>106</v>
      </c>
      <c r="D23" s="206"/>
      <c r="E23" s="206"/>
      <c r="F23" s="206"/>
      <c r="G23" s="207"/>
      <c r="L23" s="208" t="s">
        <v>106</v>
      </c>
      <c r="O23" s="195">
        <v>3</v>
      </c>
    </row>
    <row r="24" spans="1:104">
      <c r="A24" s="196">
        <v>7</v>
      </c>
      <c r="B24" s="197" t="s">
        <v>107</v>
      </c>
      <c r="C24" s="198" t="s">
        <v>108</v>
      </c>
      <c r="D24" s="199" t="s">
        <v>97</v>
      </c>
      <c r="E24" s="200">
        <v>165</v>
      </c>
      <c r="F24" s="200">
        <v>0</v>
      </c>
      <c r="G24" s="201">
        <f>E24*F24</f>
        <v>0</v>
      </c>
      <c r="O24" s="195">
        <v>2</v>
      </c>
      <c r="AA24" s="167">
        <v>1</v>
      </c>
      <c r="AB24" s="167">
        <v>1</v>
      </c>
      <c r="AC24" s="167">
        <v>1</v>
      </c>
      <c r="AZ24" s="167">
        <v>1</v>
      </c>
      <c r="BA24" s="167">
        <f>IF(AZ24=1,G24,0)</f>
        <v>0</v>
      </c>
      <c r="BB24" s="167">
        <f>IF(AZ24=2,G24,0)</f>
        <v>0</v>
      </c>
      <c r="BC24" s="167">
        <f>IF(AZ24=3,G24,0)</f>
        <v>0</v>
      </c>
      <c r="BD24" s="167">
        <f>IF(AZ24=4,G24,0)</f>
        <v>0</v>
      </c>
      <c r="BE24" s="167">
        <f>IF(AZ24=5,G24,0)</f>
        <v>0</v>
      </c>
      <c r="CA24" s="202">
        <v>1</v>
      </c>
      <c r="CB24" s="202">
        <v>1</v>
      </c>
      <c r="CZ24" s="167">
        <v>4.8999999999999998E-4</v>
      </c>
    </row>
    <row r="25" spans="1:104">
      <c r="A25" s="203"/>
      <c r="B25" s="204"/>
      <c r="C25" s="205" t="s">
        <v>109</v>
      </c>
      <c r="D25" s="206"/>
      <c r="E25" s="206"/>
      <c r="F25" s="206"/>
      <c r="G25" s="207"/>
      <c r="L25" s="208" t="s">
        <v>109</v>
      </c>
      <c r="O25" s="195">
        <v>3</v>
      </c>
    </row>
    <row r="26" spans="1:104">
      <c r="A26" s="203"/>
      <c r="B26" s="204"/>
      <c r="C26" s="205" t="s">
        <v>110</v>
      </c>
      <c r="D26" s="206"/>
      <c r="E26" s="206"/>
      <c r="F26" s="206"/>
      <c r="G26" s="207"/>
      <c r="L26" s="208" t="s">
        <v>110</v>
      </c>
      <c r="O26" s="195">
        <v>3</v>
      </c>
    </row>
    <row r="27" spans="1:104">
      <c r="A27" s="196">
        <v>8</v>
      </c>
      <c r="B27" s="197" t="s">
        <v>111</v>
      </c>
      <c r="C27" s="198" t="s">
        <v>112</v>
      </c>
      <c r="D27" s="199" t="s">
        <v>97</v>
      </c>
      <c r="E27" s="200">
        <v>110</v>
      </c>
      <c r="F27" s="200">
        <v>0</v>
      </c>
      <c r="G27" s="201">
        <f>E27*F27</f>
        <v>0</v>
      </c>
      <c r="O27" s="195">
        <v>2</v>
      </c>
      <c r="AA27" s="167">
        <v>1</v>
      </c>
      <c r="AB27" s="167">
        <v>1</v>
      </c>
      <c r="AC27" s="167">
        <v>1</v>
      </c>
      <c r="AZ27" s="167">
        <v>1</v>
      </c>
      <c r="BA27" s="167">
        <f>IF(AZ27=1,G27,0)</f>
        <v>0</v>
      </c>
      <c r="BB27" s="167">
        <f>IF(AZ27=2,G27,0)</f>
        <v>0</v>
      </c>
      <c r="BC27" s="167">
        <f>IF(AZ27=3,G27,0)</f>
        <v>0</v>
      </c>
      <c r="BD27" s="167">
        <f>IF(AZ27=4,G27,0)</f>
        <v>0</v>
      </c>
      <c r="BE27" s="167">
        <f>IF(AZ27=5,G27,0)</f>
        <v>0</v>
      </c>
      <c r="CA27" s="202">
        <v>1</v>
      </c>
      <c r="CB27" s="202">
        <v>1</v>
      </c>
      <c r="CZ27" s="167">
        <v>4.8999999999999998E-4</v>
      </c>
    </row>
    <row r="28" spans="1:104">
      <c r="A28" s="203"/>
      <c r="B28" s="204"/>
      <c r="C28" s="205" t="s">
        <v>113</v>
      </c>
      <c r="D28" s="206"/>
      <c r="E28" s="206"/>
      <c r="F28" s="206"/>
      <c r="G28" s="207"/>
      <c r="L28" s="208" t="s">
        <v>113</v>
      </c>
      <c r="O28" s="195">
        <v>3</v>
      </c>
    </row>
    <row r="29" spans="1:104">
      <c r="A29" s="203"/>
      <c r="B29" s="204"/>
      <c r="C29" s="205" t="s">
        <v>110</v>
      </c>
      <c r="D29" s="206"/>
      <c r="E29" s="206"/>
      <c r="F29" s="206"/>
      <c r="G29" s="207"/>
      <c r="L29" s="208" t="s">
        <v>110</v>
      </c>
      <c r="O29" s="195">
        <v>3</v>
      </c>
    </row>
    <row r="30" spans="1:104">
      <c r="A30" s="196">
        <v>9</v>
      </c>
      <c r="B30" s="197" t="s">
        <v>114</v>
      </c>
      <c r="C30" s="198" t="s">
        <v>115</v>
      </c>
      <c r="D30" s="199" t="s">
        <v>97</v>
      </c>
      <c r="E30" s="200">
        <v>25</v>
      </c>
      <c r="F30" s="200">
        <v>0</v>
      </c>
      <c r="G30" s="201">
        <f>E30*F30</f>
        <v>0</v>
      </c>
      <c r="O30" s="195">
        <v>2</v>
      </c>
      <c r="AA30" s="167">
        <v>1</v>
      </c>
      <c r="AB30" s="167">
        <v>1</v>
      </c>
      <c r="AC30" s="167">
        <v>1</v>
      </c>
      <c r="AZ30" s="167">
        <v>1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</v>
      </c>
      <c r="CB30" s="202">
        <v>1</v>
      </c>
      <c r="CZ30" s="167">
        <v>4.8999999999999998E-4</v>
      </c>
    </row>
    <row r="31" spans="1:104">
      <c r="A31" s="203"/>
      <c r="B31" s="204"/>
      <c r="C31" s="205" t="s">
        <v>116</v>
      </c>
      <c r="D31" s="206"/>
      <c r="E31" s="206"/>
      <c r="F31" s="206"/>
      <c r="G31" s="207"/>
      <c r="L31" s="208" t="s">
        <v>116</v>
      </c>
      <c r="O31" s="195">
        <v>3</v>
      </c>
    </row>
    <row r="32" spans="1:104">
      <c r="A32" s="203"/>
      <c r="B32" s="204"/>
      <c r="C32" s="205" t="s">
        <v>110</v>
      </c>
      <c r="D32" s="206"/>
      <c r="E32" s="206"/>
      <c r="F32" s="206"/>
      <c r="G32" s="207"/>
      <c r="L32" s="208" t="s">
        <v>110</v>
      </c>
      <c r="O32" s="195">
        <v>3</v>
      </c>
    </row>
    <row r="33" spans="1:104">
      <c r="A33" s="203"/>
      <c r="B33" s="204"/>
      <c r="C33" s="205" t="s">
        <v>117</v>
      </c>
      <c r="D33" s="206"/>
      <c r="E33" s="206"/>
      <c r="F33" s="206"/>
      <c r="G33" s="207"/>
      <c r="L33" s="208" t="s">
        <v>117</v>
      </c>
      <c r="O33" s="195">
        <v>3</v>
      </c>
    </row>
    <row r="34" spans="1:104">
      <c r="A34" s="196">
        <v>10</v>
      </c>
      <c r="B34" s="197" t="s">
        <v>118</v>
      </c>
      <c r="C34" s="198" t="s">
        <v>119</v>
      </c>
      <c r="D34" s="199" t="s">
        <v>97</v>
      </c>
      <c r="E34" s="200">
        <v>110</v>
      </c>
      <c r="F34" s="200">
        <v>0</v>
      </c>
      <c r="G34" s="201">
        <f>E34*F34</f>
        <v>0</v>
      </c>
      <c r="O34" s="195">
        <v>2</v>
      </c>
      <c r="AA34" s="167">
        <v>1</v>
      </c>
      <c r="AB34" s="167">
        <v>1</v>
      </c>
      <c r="AC34" s="167">
        <v>1</v>
      </c>
      <c r="AZ34" s="167">
        <v>1</v>
      </c>
      <c r="BA34" s="167">
        <f>IF(AZ34=1,G34,0)</f>
        <v>0</v>
      </c>
      <c r="BB34" s="167">
        <f>IF(AZ34=2,G34,0)</f>
        <v>0</v>
      </c>
      <c r="BC34" s="167">
        <f>IF(AZ34=3,G34,0)</f>
        <v>0</v>
      </c>
      <c r="BD34" s="167">
        <f>IF(AZ34=4,G34,0)</f>
        <v>0</v>
      </c>
      <c r="BE34" s="167">
        <f>IF(AZ34=5,G34,0)</f>
        <v>0</v>
      </c>
      <c r="CA34" s="202">
        <v>1</v>
      </c>
      <c r="CB34" s="202">
        <v>1</v>
      </c>
      <c r="CZ34" s="167">
        <v>4.8999999999999998E-4</v>
      </c>
    </row>
    <row r="35" spans="1:104" ht="22.5">
      <c r="A35" s="196">
        <v>11</v>
      </c>
      <c r="B35" s="197" t="s">
        <v>120</v>
      </c>
      <c r="C35" s="198" t="s">
        <v>121</v>
      </c>
      <c r="D35" s="199" t="s">
        <v>122</v>
      </c>
      <c r="E35" s="200">
        <v>1</v>
      </c>
      <c r="F35" s="200">
        <v>0</v>
      </c>
      <c r="G35" s="201">
        <f>E35*F35</f>
        <v>0</v>
      </c>
      <c r="O35" s="195">
        <v>2</v>
      </c>
      <c r="AA35" s="167">
        <v>1</v>
      </c>
      <c r="AB35" s="167">
        <v>3</v>
      </c>
      <c r="AC35" s="167">
        <v>3</v>
      </c>
      <c r="AZ35" s="167">
        <v>1</v>
      </c>
      <c r="BA35" s="167">
        <f>IF(AZ35=1,G35,0)</f>
        <v>0</v>
      </c>
      <c r="BB35" s="167">
        <f>IF(AZ35=2,G35,0)</f>
        <v>0</v>
      </c>
      <c r="BC35" s="167">
        <f>IF(AZ35=3,G35,0)</f>
        <v>0</v>
      </c>
      <c r="BD35" s="167">
        <f>IF(AZ35=4,G35,0)</f>
        <v>0</v>
      </c>
      <c r="BE35" s="167">
        <f>IF(AZ35=5,G35,0)</f>
        <v>0</v>
      </c>
      <c r="CA35" s="202">
        <v>1</v>
      </c>
      <c r="CB35" s="202">
        <v>3</v>
      </c>
      <c r="CZ35" s="167">
        <v>0</v>
      </c>
    </row>
    <row r="36" spans="1:104">
      <c r="A36" s="196">
        <v>12</v>
      </c>
      <c r="B36" s="197" t="s">
        <v>123</v>
      </c>
      <c r="C36" s="198" t="s">
        <v>124</v>
      </c>
      <c r="D36" s="199" t="s">
        <v>125</v>
      </c>
      <c r="E36" s="200">
        <v>10</v>
      </c>
      <c r="F36" s="200">
        <v>0</v>
      </c>
      <c r="G36" s="201">
        <f>E36*F36</f>
        <v>0</v>
      </c>
      <c r="O36" s="195">
        <v>2</v>
      </c>
      <c r="AA36" s="167">
        <v>1</v>
      </c>
      <c r="AB36" s="167">
        <v>3</v>
      </c>
      <c r="AC36" s="167">
        <v>3</v>
      </c>
      <c r="AZ36" s="167">
        <v>1</v>
      </c>
      <c r="BA36" s="167">
        <f>IF(AZ36=1,G36,0)</f>
        <v>0</v>
      </c>
      <c r="BB36" s="167">
        <f>IF(AZ36=2,G36,0)</f>
        <v>0</v>
      </c>
      <c r="BC36" s="167">
        <f>IF(AZ36=3,G36,0)</f>
        <v>0</v>
      </c>
      <c r="BD36" s="167">
        <f>IF(AZ36=4,G36,0)</f>
        <v>0</v>
      </c>
      <c r="BE36" s="167">
        <f>IF(AZ36=5,G36,0)</f>
        <v>0</v>
      </c>
      <c r="CA36" s="202">
        <v>1</v>
      </c>
      <c r="CB36" s="202">
        <v>3</v>
      </c>
      <c r="CZ36" s="167">
        <v>0</v>
      </c>
    </row>
    <row r="37" spans="1:104">
      <c r="A37" s="215"/>
      <c r="B37" s="216" t="s">
        <v>73</v>
      </c>
      <c r="C37" s="217" t="str">
        <f>CONCATENATE(B19," ",C19)</f>
        <v>97 Prorážení otvorů</v>
      </c>
      <c r="D37" s="218"/>
      <c r="E37" s="219"/>
      <c r="F37" s="220"/>
      <c r="G37" s="221">
        <f>SUM(G19:G36)</f>
        <v>0</v>
      </c>
      <c r="O37" s="195">
        <v>4</v>
      </c>
      <c r="BA37" s="222">
        <f>SUM(BA19:BA36)</f>
        <v>0</v>
      </c>
      <c r="BB37" s="222">
        <f>SUM(BB19:BB36)</f>
        <v>0</v>
      </c>
      <c r="BC37" s="222">
        <f>SUM(BC19:BC36)</f>
        <v>0</v>
      </c>
      <c r="BD37" s="222">
        <f>SUM(BD19:BD36)</f>
        <v>0</v>
      </c>
      <c r="BE37" s="222">
        <f>SUM(BE19:BE36)</f>
        <v>0</v>
      </c>
    </row>
    <row r="38" spans="1:104">
      <c r="A38" s="188" t="s">
        <v>72</v>
      </c>
      <c r="B38" s="189" t="s">
        <v>126</v>
      </c>
      <c r="C38" s="190" t="s">
        <v>127</v>
      </c>
      <c r="D38" s="191"/>
      <c r="E38" s="192"/>
      <c r="F38" s="192"/>
      <c r="G38" s="193"/>
      <c r="H38" s="194"/>
      <c r="I38" s="194"/>
      <c r="O38" s="195">
        <v>1</v>
      </c>
    </row>
    <row r="39" spans="1:104">
      <c r="A39" s="196">
        <v>13</v>
      </c>
      <c r="B39" s="197" t="s">
        <v>128</v>
      </c>
      <c r="C39" s="198" t="s">
        <v>129</v>
      </c>
      <c r="D39" s="199" t="s">
        <v>130</v>
      </c>
      <c r="E39" s="200">
        <v>780</v>
      </c>
      <c r="F39" s="200">
        <v>0</v>
      </c>
      <c r="G39" s="201">
        <f>E39*F39</f>
        <v>0</v>
      </c>
      <c r="O39" s="195">
        <v>2</v>
      </c>
      <c r="AA39" s="167">
        <v>1</v>
      </c>
      <c r="AB39" s="167">
        <v>7</v>
      </c>
      <c r="AC39" s="167">
        <v>7</v>
      </c>
      <c r="AZ39" s="167">
        <v>2</v>
      </c>
      <c r="BA39" s="167">
        <f>IF(AZ39=1,G39,0)</f>
        <v>0</v>
      </c>
      <c r="BB39" s="167">
        <f>IF(AZ39=2,G39,0)</f>
        <v>0</v>
      </c>
      <c r="BC39" s="167">
        <f>IF(AZ39=3,G39,0)</f>
        <v>0</v>
      </c>
      <c r="BD39" s="167">
        <f>IF(AZ39=4,G39,0)</f>
        <v>0</v>
      </c>
      <c r="BE39" s="167">
        <f>IF(AZ39=5,G39,0)</f>
        <v>0</v>
      </c>
      <c r="CA39" s="202">
        <v>1</v>
      </c>
      <c r="CB39" s="202">
        <v>7</v>
      </c>
      <c r="CZ39" s="167">
        <v>6.9999999999999994E-5</v>
      </c>
    </row>
    <row r="40" spans="1:104">
      <c r="A40" s="196">
        <v>14</v>
      </c>
      <c r="B40" s="197" t="s">
        <v>131</v>
      </c>
      <c r="C40" s="198" t="s">
        <v>132</v>
      </c>
      <c r="D40" s="199" t="s">
        <v>130</v>
      </c>
      <c r="E40" s="200">
        <v>780</v>
      </c>
      <c r="F40" s="200">
        <v>0</v>
      </c>
      <c r="G40" s="201">
        <f>E40*F40</f>
        <v>0</v>
      </c>
      <c r="O40" s="195">
        <v>2</v>
      </c>
      <c r="AA40" s="167">
        <v>1</v>
      </c>
      <c r="AB40" s="167">
        <v>7</v>
      </c>
      <c r="AC40" s="167">
        <v>7</v>
      </c>
      <c r="AZ40" s="167">
        <v>2</v>
      </c>
      <c r="BA40" s="167">
        <f>IF(AZ40=1,G40,0)</f>
        <v>0</v>
      </c>
      <c r="BB40" s="167">
        <f>IF(AZ40=2,G40,0)</f>
        <v>0</v>
      </c>
      <c r="BC40" s="167">
        <f>IF(AZ40=3,G40,0)</f>
        <v>0</v>
      </c>
      <c r="BD40" s="167">
        <f>IF(AZ40=4,G40,0)</f>
        <v>0</v>
      </c>
      <c r="BE40" s="167">
        <f>IF(AZ40=5,G40,0)</f>
        <v>0</v>
      </c>
      <c r="CA40" s="202">
        <v>1</v>
      </c>
      <c r="CB40" s="202">
        <v>7</v>
      </c>
      <c r="CZ40" s="167">
        <v>1.3999999999999999E-4</v>
      </c>
    </row>
    <row r="41" spans="1:104">
      <c r="A41" s="196">
        <v>15</v>
      </c>
      <c r="B41" s="197" t="s">
        <v>133</v>
      </c>
      <c r="C41" s="198" t="s">
        <v>134</v>
      </c>
      <c r="D41" s="199" t="s">
        <v>130</v>
      </c>
      <c r="E41" s="200">
        <v>300</v>
      </c>
      <c r="F41" s="200">
        <v>0</v>
      </c>
      <c r="G41" s="201">
        <f>E41*F41</f>
        <v>0</v>
      </c>
      <c r="O41" s="195">
        <v>2</v>
      </c>
      <c r="AA41" s="167">
        <v>1</v>
      </c>
      <c r="AB41" s="167">
        <v>7</v>
      </c>
      <c r="AC41" s="167">
        <v>7</v>
      </c>
      <c r="AZ41" s="167">
        <v>2</v>
      </c>
      <c r="BA41" s="167">
        <f>IF(AZ41=1,G41,0)</f>
        <v>0</v>
      </c>
      <c r="BB41" s="167">
        <f>IF(AZ41=2,G41,0)</f>
        <v>0</v>
      </c>
      <c r="BC41" s="167">
        <f>IF(AZ41=3,G41,0)</f>
        <v>0</v>
      </c>
      <c r="BD41" s="167">
        <f>IF(AZ41=4,G41,0)</f>
        <v>0</v>
      </c>
      <c r="BE41" s="167">
        <f>IF(AZ41=5,G41,0)</f>
        <v>0</v>
      </c>
      <c r="CA41" s="202">
        <v>1</v>
      </c>
      <c r="CB41" s="202">
        <v>7</v>
      </c>
      <c r="CZ41" s="167">
        <v>1.4999999999999999E-4</v>
      </c>
    </row>
    <row r="42" spans="1:104">
      <c r="A42" s="196">
        <v>16</v>
      </c>
      <c r="B42" s="197" t="s">
        <v>135</v>
      </c>
      <c r="C42" s="198" t="s">
        <v>136</v>
      </c>
      <c r="D42" s="199" t="s">
        <v>137</v>
      </c>
      <c r="E42" s="200">
        <v>55</v>
      </c>
      <c r="F42" s="200">
        <v>0</v>
      </c>
      <c r="G42" s="201">
        <f>E42*F42</f>
        <v>0</v>
      </c>
      <c r="O42" s="195">
        <v>2</v>
      </c>
      <c r="AA42" s="167">
        <v>3</v>
      </c>
      <c r="AB42" s="167">
        <v>7</v>
      </c>
      <c r="AC42" s="167">
        <v>24662007</v>
      </c>
      <c r="AZ42" s="167">
        <v>2</v>
      </c>
      <c r="BA42" s="167">
        <f>IF(AZ42=1,G42,0)</f>
        <v>0</v>
      </c>
      <c r="BB42" s="167">
        <f>IF(AZ42=2,G42,0)</f>
        <v>0</v>
      </c>
      <c r="BC42" s="167">
        <f>IF(AZ42=3,G42,0)</f>
        <v>0</v>
      </c>
      <c r="BD42" s="167">
        <f>IF(AZ42=4,G42,0)</f>
        <v>0</v>
      </c>
      <c r="BE42" s="167">
        <f>IF(AZ42=5,G42,0)</f>
        <v>0</v>
      </c>
      <c r="CA42" s="202">
        <v>3</v>
      </c>
      <c r="CB42" s="202">
        <v>7</v>
      </c>
      <c r="CZ42" s="167">
        <v>1E-3</v>
      </c>
    </row>
    <row r="43" spans="1:104">
      <c r="A43" s="196">
        <v>17</v>
      </c>
      <c r="B43" s="197" t="s">
        <v>138</v>
      </c>
      <c r="C43" s="198" t="s">
        <v>139</v>
      </c>
      <c r="D43" s="199" t="s">
        <v>137</v>
      </c>
      <c r="E43" s="200">
        <v>22</v>
      </c>
      <c r="F43" s="200">
        <v>0</v>
      </c>
      <c r="G43" s="201">
        <f>E43*F43</f>
        <v>0</v>
      </c>
      <c r="O43" s="195">
        <v>2</v>
      </c>
      <c r="AA43" s="167">
        <v>3</v>
      </c>
      <c r="AB43" s="167">
        <v>7</v>
      </c>
      <c r="AC43" s="167">
        <v>24662022</v>
      </c>
      <c r="AZ43" s="167">
        <v>2</v>
      </c>
      <c r="BA43" s="167">
        <f>IF(AZ43=1,G43,0)</f>
        <v>0</v>
      </c>
      <c r="BB43" s="167">
        <f>IF(AZ43=2,G43,0)</f>
        <v>0</v>
      </c>
      <c r="BC43" s="167">
        <f>IF(AZ43=3,G43,0)</f>
        <v>0</v>
      </c>
      <c r="BD43" s="167">
        <f>IF(AZ43=4,G43,0)</f>
        <v>0</v>
      </c>
      <c r="BE43" s="167">
        <f>IF(AZ43=5,G43,0)</f>
        <v>0</v>
      </c>
      <c r="CA43" s="202">
        <v>3</v>
      </c>
      <c r="CB43" s="202">
        <v>7</v>
      </c>
      <c r="CZ43" s="167">
        <v>1E-3</v>
      </c>
    </row>
    <row r="44" spans="1:104">
      <c r="A44" s="196">
        <v>18</v>
      </c>
      <c r="B44" s="197" t="s">
        <v>140</v>
      </c>
      <c r="C44" s="198" t="s">
        <v>141</v>
      </c>
      <c r="D44" s="199" t="s">
        <v>142</v>
      </c>
      <c r="E44" s="200">
        <v>48</v>
      </c>
      <c r="F44" s="200">
        <v>0</v>
      </c>
      <c r="G44" s="201">
        <f>E44*F44</f>
        <v>0</v>
      </c>
      <c r="O44" s="195">
        <v>2</v>
      </c>
      <c r="AA44" s="167">
        <v>3</v>
      </c>
      <c r="AB44" s="167">
        <v>7</v>
      </c>
      <c r="AC44" s="167" t="s">
        <v>140</v>
      </c>
      <c r="AZ44" s="167">
        <v>2</v>
      </c>
      <c r="BA44" s="167">
        <f>IF(AZ44=1,G44,0)</f>
        <v>0</v>
      </c>
      <c r="BB44" s="167">
        <f>IF(AZ44=2,G44,0)</f>
        <v>0</v>
      </c>
      <c r="BC44" s="167">
        <f>IF(AZ44=3,G44,0)</f>
        <v>0</v>
      </c>
      <c r="BD44" s="167">
        <f>IF(AZ44=4,G44,0)</f>
        <v>0</v>
      </c>
      <c r="BE44" s="167">
        <f>IF(AZ44=5,G44,0)</f>
        <v>0</v>
      </c>
      <c r="CA44" s="202">
        <v>3</v>
      </c>
      <c r="CB44" s="202">
        <v>7</v>
      </c>
      <c r="CZ44" s="167">
        <v>1E-3</v>
      </c>
    </row>
    <row r="45" spans="1:104">
      <c r="A45" s="203"/>
      <c r="B45" s="204"/>
      <c r="C45" s="205" t="s">
        <v>143</v>
      </c>
      <c r="D45" s="206"/>
      <c r="E45" s="206"/>
      <c r="F45" s="206"/>
      <c r="G45" s="207"/>
      <c r="L45" s="208" t="s">
        <v>143</v>
      </c>
      <c r="O45" s="195">
        <v>3</v>
      </c>
    </row>
    <row r="46" spans="1:104">
      <c r="A46" s="215"/>
      <c r="B46" s="216" t="s">
        <v>73</v>
      </c>
      <c r="C46" s="217" t="str">
        <f>CONCATENATE(B38," ",C38)</f>
        <v>784 Malby</v>
      </c>
      <c r="D46" s="218"/>
      <c r="E46" s="219"/>
      <c r="F46" s="220"/>
      <c r="G46" s="221">
        <f>SUM(G38:G45)</f>
        <v>0</v>
      </c>
      <c r="O46" s="195">
        <v>4</v>
      </c>
      <c r="BA46" s="222">
        <f>SUM(BA38:BA45)</f>
        <v>0</v>
      </c>
      <c r="BB46" s="222">
        <f>SUM(BB38:BB45)</f>
        <v>0</v>
      </c>
      <c r="BC46" s="222">
        <f>SUM(BC38:BC45)</f>
        <v>0</v>
      </c>
      <c r="BD46" s="222">
        <f>SUM(BD38:BD45)</f>
        <v>0</v>
      </c>
      <c r="BE46" s="222">
        <f>SUM(BE38:BE45)</f>
        <v>0</v>
      </c>
    </row>
    <row r="47" spans="1:104">
      <c r="A47" s="188" t="s">
        <v>72</v>
      </c>
      <c r="B47" s="189" t="s">
        <v>144</v>
      </c>
      <c r="C47" s="190" t="s">
        <v>145</v>
      </c>
      <c r="D47" s="191"/>
      <c r="E47" s="192"/>
      <c r="F47" s="192"/>
      <c r="G47" s="193"/>
      <c r="H47" s="194"/>
      <c r="I47" s="194"/>
      <c r="O47" s="195">
        <v>1</v>
      </c>
    </row>
    <row r="48" spans="1:104" ht="22.5">
      <c r="A48" s="196">
        <v>19</v>
      </c>
      <c r="B48" s="197" t="s">
        <v>146</v>
      </c>
      <c r="C48" s="198" t="s">
        <v>147</v>
      </c>
      <c r="D48" s="199" t="s">
        <v>97</v>
      </c>
      <c r="E48" s="200">
        <v>35</v>
      </c>
      <c r="F48" s="200">
        <v>0</v>
      </c>
      <c r="G48" s="201">
        <f>E48*F48</f>
        <v>0</v>
      </c>
      <c r="O48" s="195">
        <v>2</v>
      </c>
      <c r="AA48" s="167">
        <v>1</v>
      </c>
      <c r="AB48" s="167">
        <v>9</v>
      </c>
      <c r="AC48" s="167">
        <v>9</v>
      </c>
      <c r="AZ48" s="167">
        <v>4</v>
      </c>
      <c r="BA48" s="167">
        <f>IF(AZ48=1,G48,0)</f>
        <v>0</v>
      </c>
      <c r="BB48" s="167">
        <f>IF(AZ48=2,G48,0)</f>
        <v>0</v>
      </c>
      <c r="BC48" s="167">
        <f>IF(AZ48=3,G48,0)</f>
        <v>0</v>
      </c>
      <c r="BD48" s="167">
        <f>IF(AZ48=4,G48,0)</f>
        <v>0</v>
      </c>
      <c r="BE48" s="167">
        <f>IF(AZ48=5,G48,0)</f>
        <v>0</v>
      </c>
      <c r="CA48" s="202">
        <v>1</v>
      </c>
      <c r="CB48" s="202">
        <v>9</v>
      </c>
      <c r="CZ48" s="167">
        <v>1.1E-4</v>
      </c>
    </row>
    <row r="49" spans="1:104">
      <c r="A49" s="203"/>
      <c r="B49" s="204"/>
      <c r="C49" s="205" t="s">
        <v>148</v>
      </c>
      <c r="D49" s="206"/>
      <c r="E49" s="206"/>
      <c r="F49" s="206"/>
      <c r="G49" s="207"/>
      <c r="L49" s="208" t="s">
        <v>148</v>
      </c>
      <c r="O49" s="195">
        <v>3</v>
      </c>
    </row>
    <row r="50" spans="1:104">
      <c r="A50" s="203"/>
      <c r="B50" s="204"/>
      <c r="C50" s="205" t="s">
        <v>149</v>
      </c>
      <c r="D50" s="206"/>
      <c r="E50" s="206"/>
      <c r="F50" s="206"/>
      <c r="G50" s="207"/>
      <c r="L50" s="208" t="s">
        <v>149</v>
      </c>
      <c r="O50" s="195">
        <v>3</v>
      </c>
    </row>
    <row r="51" spans="1:104" ht="22.5">
      <c r="A51" s="196">
        <v>20</v>
      </c>
      <c r="B51" s="197" t="s">
        <v>150</v>
      </c>
      <c r="C51" s="198" t="s">
        <v>151</v>
      </c>
      <c r="D51" s="199" t="s">
        <v>97</v>
      </c>
      <c r="E51" s="200">
        <v>26</v>
      </c>
      <c r="F51" s="200">
        <v>0</v>
      </c>
      <c r="G51" s="201">
        <f>E51*F51</f>
        <v>0</v>
      </c>
      <c r="O51" s="195">
        <v>2</v>
      </c>
      <c r="AA51" s="167">
        <v>1</v>
      </c>
      <c r="AB51" s="167">
        <v>9</v>
      </c>
      <c r="AC51" s="167">
        <v>9</v>
      </c>
      <c r="AZ51" s="167">
        <v>4</v>
      </c>
      <c r="BA51" s="167">
        <f>IF(AZ51=1,G51,0)</f>
        <v>0</v>
      </c>
      <c r="BB51" s="167">
        <f>IF(AZ51=2,G51,0)</f>
        <v>0</v>
      </c>
      <c r="BC51" s="167">
        <f>IF(AZ51=3,G51,0)</f>
        <v>0</v>
      </c>
      <c r="BD51" s="167">
        <f>IF(AZ51=4,G51,0)</f>
        <v>0</v>
      </c>
      <c r="BE51" s="167">
        <f>IF(AZ51=5,G51,0)</f>
        <v>0</v>
      </c>
      <c r="CA51" s="202">
        <v>1</v>
      </c>
      <c r="CB51" s="202">
        <v>9</v>
      </c>
      <c r="CZ51" s="167">
        <v>1.7000000000000001E-4</v>
      </c>
    </row>
    <row r="52" spans="1:104">
      <c r="A52" s="203"/>
      <c r="B52" s="204"/>
      <c r="C52" s="205" t="s">
        <v>152</v>
      </c>
      <c r="D52" s="206"/>
      <c r="E52" s="206"/>
      <c r="F52" s="206"/>
      <c r="G52" s="207"/>
      <c r="L52" s="208" t="s">
        <v>152</v>
      </c>
      <c r="O52" s="195">
        <v>3</v>
      </c>
    </row>
    <row r="53" spans="1:104" ht="22.5">
      <c r="A53" s="196">
        <v>21</v>
      </c>
      <c r="B53" s="197" t="s">
        <v>153</v>
      </c>
      <c r="C53" s="198" t="s">
        <v>154</v>
      </c>
      <c r="D53" s="199" t="s">
        <v>97</v>
      </c>
      <c r="E53" s="200">
        <v>3</v>
      </c>
      <c r="F53" s="200">
        <v>0</v>
      </c>
      <c r="G53" s="201">
        <f>E53*F53</f>
        <v>0</v>
      </c>
      <c r="O53" s="195">
        <v>2</v>
      </c>
      <c r="AA53" s="167">
        <v>1</v>
      </c>
      <c r="AB53" s="167">
        <v>9</v>
      </c>
      <c r="AC53" s="167">
        <v>9</v>
      </c>
      <c r="AZ53" s="167">
        <v>4</v>
      </c>
      <c r="BA53" s="167">
        <f>IF(AZ53=1,G53,0)</f>
        <v>0</v>
      </c>
      <c r="BB53" s="167">
        <f>IF(AZ53=2,G53,0)</f>
        <v>0</v>
      </c>
      <c r="BC53" s="167">
        <f>IF(AZ53=3,G53,0)</f>
        <v>0</v>
      </c>
      <c r="BD53" s="167">
        <f>IF(AZ53=4,G53,0)</f>
        <v>0</v>
      </c>
      <c r="BE53" s="167">
        <f>IF(AZ53=5,G53,0)</f>
        <v>0</v>
      </c>
      <c r="CA53" s="202">
        <v>1</v>
      </c>
      <c r="CB53" s="202">
        <v>9</v>
      </c>
      <c r="CZ53" s="167">
        <v>1.2E-4</v>
      </c>
    </row>
    <row r="54" spans="1:104">
      <c r="A54" s="203"/>
      <c r="B54" s="204"/>
      <c r="C54" s="205" t="s">
        <v>155</v>
      </c>
      <c r="D54" s="206"/>
      <c r="E54" s="206"/>
      <c r="F54" s="206"/>
      <c r="G54" s="207"/>
      <c r="L54" s="208" t="s">
        <v>155</v>
      </c>
      <c r="O54" s="195">
        <v>3</v>
      </c>
    </row>
    <row r="55" spans="1:104" ht="22.5">
      <c r="A55" s="196">
        <v>22</v>
      </c>
      <c r="B55" s="197" t="s">
        <v>156</v>
      </c>
      <c r="C55" s="198" t="s">
        <v>157</v>
      </c>
      <c r="D55" s="199" t="s">
        <v>90</v>
      </c>
      <c r="E55" s="200">
        <v>128</v>
      </c>
      <c r="F55" s="200">
        <v>0</v>
      </c>
      <c r="G55" s="201">
        <f>E55*F55</f>
        <v>0</v>
      </c>
      <c r="O55" s="195">
        <v>2</v>
      </c>
      <c r="AA55" s="167">
        <v>1</v>
      </c>
      <c r="AB55" s="167">
        <v>9</v>
      </c>
      <c r="AC55" s="167">
        <v>9</v>
      </c>
      <c r="AZ55" s="167">
        <v>4</v>
      </c>
      <c r="BA55" s="167">
        <f>IF(AZ55=1,G55,0)</f>
        <v>0</v>
      </c>
      <c r="BB55" s="167">
        <f>IF(AZ55=2,G55,0)</f>
        <v>0</v>
      </c>
      <c r="BC55" s="167">
        <f>IF(AZ55=3,G55,0)</f>
        <v>0</v>
      </c>
      <c r="BD55" s="167">
        <f>IF(AZ55=4,G55,0)</f>
        <v>0</v>
      </c>
      <c r="BE55" s="167">
        <f>IF(AZ55=5,G55,0)</f>
        <v>0</v>
      </c>
      <c r="CA55" s="202">
        <v>1</v>
      </c>
      <c r="CB55" s="202">
        <v>9</v>
      </c>
      <c r="CZ55" s="167">
        <v>2.0000000000000002E-5</v>
      </c>
    </row>
    <row r="56" spans="1:104">
      <c r="A56" s="203"/>
      <c r="B56" s="209"/>
      <c r="C56" s="210" t="s">
        <v>158</v>
      </c>
      <c r="D56" s="211"/>
      <c r="E56" s="212">
        <v>31</v>
      </c>
      <c r="F56" s="213"/>
      <c r="G56" s="214"/>
      <c r="M56" s="208" t="s">
        <v>158</v>
      </c>
      <c r="O56" s="195"/>
    </row>
    <row r="57" spans="1:104">
      <c r="A57" s="203"/>
      <c r="B57" s="209"/>
      <c r="C57" s="210" t="s">
        <v>159</v>
      </c>
      <c r="D57" s="211"/>
      <c r="E57" s="212">
        <v>67</v>
      </c>
      <c r="F57" s="213"/>
      <c r="G57" s="214"/>
      <c r="M57" s="208" t="s">
        <v>159</v>
      </c>
      <c r="O57" s="195"/>
    </row>
    <row r="58" spans="1:104">
      <c r="A58" s="203"/>
      <c r="B58" s="209"/>
      <c r="C58" s="210" t="s">
        <v>160</v>
      </c>
      <c r="D58" s="211"/>
      <c r="E58" s="212">
        <v>30</v>
      </c>
      <c r="F58" s="213"/>
      <c r="G58" s="214"/>
      <c r="M58" s="208" t="s">
        <v>160</v>
      </c>
      <c r="O58" s="195"/>
    </row>
    <row r="59" spans="1:104" ht="22.5">
      <c r="A59" s="196">
        <v>23</v>
      </c>
      <c r="B59" s="197" t="s">
        <v>161</v>
      </c>
      <c r="C59" s="198" t="s">
        <v>162</v>
      </c>
      <c r="D59" s="199" t="s">
        <v>90</v>
      </c>
      <c r="E59" s="200">
        <v>6</v>
      </c>
      <c r="F59" s="200">
        <v>0</v>
      </c>
      <c r="G59" s="201">
        <f>E59*F59</f>
        <v>0</v>
      </c>
      <c r="O59" s="195">
        <v>2</v>
      </c>
      <c r="AA59" s="167">
        <v>1</v>
      </c>
      <c r="AB59" s="167">
        <v>9</v>
      </c>
      <c r="AC59" s="167">
        <v>9</v>
      </c>
      <c r="AZ59" s="167">
        <v>4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1</v>
      </c>
      <c r="CB59" s="202">
        <v>9</v>
      </c>
      <c r="CZ59" s="167">
        <v>3.0000000000000001E-5</v>
      </c>
    </row>
    <row r="60" spans="1:104">
      <c r="A60" s="203"/>
      <c r="B60" s="204"/>
      <c r="C60" s="205" t="s">
        <v>163</v>
      </c>
      <c r="D60" s="206"/>
      <c r="E60" s="206"/>
      <c r="F60" s="206"/>
      <c r="G60" s="207"/>
      <c r="L60" s="208" t="s">
        <v>163</v>
      </c>
      <c r="O60" s="195">
        <v>3</v>
      </c>
    </row>
    <row r="61" spans="1:104" ht="22.5">
      <c r="A61" s="196">
        <v>24</v>
      </c>
      <c r="B61" s="197" t="s">
        <v>164</v>
      </c>
      <c r="C61" s="198" t="s">
        <v>165</v>
      </c>
      <c r="D61" s="199" t="s">
        <v>90</v>
      </c>
      <c r="E61" s="200">
        <v>4</v>
      </c>
      <c r="F61" s="200">
        <v>0</v>
      </c>
      <c r="G61" s="201">
        <f>E61*F61</f>
        <v>0</v>
      </c>
      <c r="O61" s="195">
        <v>2</v>
      </c>
      <c r="AA61" s="167">
        <v>1</v>
      </c>
      <c r="AB61" s="167">
        <v>9</v>
      </c>
      <c r="AC61" s="167">
        <v>9</v>
      </c>
      <c r="AZ61" s="167">
        <v>4</v>
      </c>
      <c r="BA61" s="167">
        <f>IF(AZ61=1,G61,0)</f>
        <v>0</v>
      </c>
      <c r="BB61" s="167">
        <f>IF(AZ61=2,G61,0)</f>
        <v>0</v>
      </c>
      <c r="BC61" s="167">
        <f>IF(AZ61=3,G61,0)</f>
        <v>0</v>
      </c>
      <c r="BD61" s="167">
        <f>IF(AZ61=4,G61,0)</f>
        <v>0</v>
      </c>
      <c r="BE61" s="167">
        <f>IF(AZ61=5,G61,0)</f>
        <v>0</v>
      </c>
      <c r="CA61" s="202">
        <v>1</v>
      </c>
      <c r="CB61" s="202">
        <v>9</v>
      </c>
      <c r="CZ61" s="167">
        <v>3.2000000000000003E-4</v>
      </c>
    </row>
    <row r="62" spans="1:104">
      <c r="A62" s="203"/>
      <c r="B62" s="204"/>
      <c r="C62" s="205" t="s">
        <v>166</v>
      </c>
      <c r="D62" s="206"/>
      <c r="E62" s="206"/>
      <c r="F62" s="206"/>
      <c r="G62" s="207"/>
      <c r="L62" s="208" t="s">
        <v>166</v>
      </c>
      <c r="O62" s="195">
        <v>3</v>
      </c>
    </row>
    <row r="63" spans="1:104">
      <c r="A63" s="196">
        <v>25</v>
      </c>
      <c r="B63" s="197" t="s">
        <v>167</v>
      </c>
      <c r="C63" s="198" t="s">
        <v>168</v>
      </c>
      <c r="D63" s="199" t="s">
        <v>90</v>
      </c>
      <c r="E63" s="200">
        <v>111</v>
      </c>
      <c r="F63" s="200">
        <v>0</v>
      </c>
      <c r="G63" s="201">
        <f>E63*F63</f>
        <v>0</v>
      </c>
      <c r="O63" s="195">
        <v>2</v>
      </c>
      <c r="AA63" s="167">
        <v>1</v>
      </c>
      <c r="AB63" s="167">
        <v>9</v>
      </c>
      <c r="AC63" s="167">
        <v>9</v>
      </c>
      <c r="AZ63" s="167">
        <v>4</v>
      </c>
      <c r="BA63" s="167">
        <f>IF(AZ63=1,G63,0)</f>
        <v>0</v>
      </c>
      <c r="BB63" s="167">
        <f>IF(AZ63=2,G63,0)</f>
        <v>0</v>
      </c>
      <c r="BC63" s="167">
        <f>IF(AZ63=3,G63,0)</f>
        <v>0</v>
      </c>
      <c r="BD63" s="167">
        <f>IF(AZ63=4,G63,0)</f>
        <v>0</v>
      </c>
      <c r="BE63" s="167">
        <f>IF(AZ63=5,G63,0)</f>
        <v>0</v>
      </c>
      <c r="CA63" s="202">
        <v>1</v>
      </c>
      <c r="CB63" s="202">
        <v>9</v>
      </c>
      <c r="CZ63" s="167">
        <v>0</v>
      </c>
    </row>
    <row r="64" spans="1:104">
      <c r="A64" s="203"/>
      <c r="B64" s="204"/>
      <c r="C64" s="205" t="s">
        <v>169</v>
      </c>
      <c r="D64" s="206"/>
      <c r="E64" s="206"/>
      <c r="F64" s="206"/>
      <c r="G64" s="207"/>
      <c r="L64" s="208" t="s">
        <v>169</v>
      </c>
      <c r="O64" s="195">
        <v>3</v>
      </c>
    </row>
    <row r="65" spans="1:104">
      <c r="A65" s="203"/>
      <c r="B65" s="209"/>
      <c r="C65" s="210" t="s">
        <v>170</v>
      </c>
      <c r="D65" s="211"/>
      <c r="E65" s="212">
        <v>27</v>
      </c>
      <c r="F65" s="213"/>
      <c r="G65" s="214"/>
      <c r="M65" s="208" t="s">
        <v>170</v>
      </c>
      <c r="O65" s="195"/>
    </row>
    <row r="66" spans="1:104">
      <c r="A66" s="203"/>
      <c r="B66" s="209"/>
      <c r="C66" s="210" t="s">
        <v>171</v>
      </c>
      <c r="D66" s="211"/>
      <c r="E66" s="212">
        <v>84</v>
      </c>
      <c r="F66" s="213"/>
      <c r="G66" s="214"/>
      <c r="M66" s="208" t="s">
        <v>171</v>
      </c>
      <c r="O66" s="195"/>
    </row>
    <row r="67" spans="1:104">
      <c r="A67" s="203"/>
      <c r="B67" s="209"/>
      <c r="C67" s="210" t="s">
        <v>172</v>
      </c>
      <c r="D67" s="211"/>
      <c r="E67" s="212">
        <v>0</v>
      </c>
      <c r="F67" s="213"/>
      <c r="G67" s="214"/>
      <c r="M67" s="208">
        <v>0</v>
      </c>
      <c r="O67" s="195"/>
    </row>
    <row r="68" spans="1:104">
      <c r="A68" s="196">
        <v>26</v>
      </c>
      <c r="B68" s="197" t="s">
        <v>173</v>
      </c>
      <c r="C68" s="198" t="s">
        <v>174</v>
      </c>
      <c r="D68" s="199" t="s">
        <v>90</v>
      </c>
      <c r="E68" s="200">
        <v>18</v>
      </c>
      <c r="F68" s="200">
        <v>0</v>
      </c>
      <c r="G68" s="201">
        <f>E68*F68</f>
        <v>0</v>
      </c>
      <c r="O68" s="195">
        <v>2</v>
      </c>
      <c r="AA68" s="167">
        <v>1</v>
      </c>
      <c r="AB68" s="167">
        <v>9</v>
      </c>
      <c r="AC68" s="167">
        <v>9</v>
      </c>
      <c r="AZ68" s="167">
        <v>4</v>
      </c>
      <c r="BA68" s="167">
        <f>IF(AZ68=1,G68,0)</f>
        <v>0</v>
      </c>
      <c r="BB68" s="167">
        <f>IF(AZ68=2,G68,0)</f>
        <v>0</v>
      </c>
      <c r="BC68" s="167">
        <f>IF(AZ68=3,G68,0)</f>
        <v>0</v>
      </c>
      <c r="BD68" s="167">
        <f>IF(AZ68=4,G68,0)</f>
        <v>0</v>
      </c>
      <c r="BE68" s="167">
        <f>IF(AZ68=5,G68,0)</f>
        <v>0</v>
      </c>
      <c r="CA68" s="202">
        <v>1</v>
      </c>
      <c r="CB68" s="202">
        <v>9</v>
      </c>
      <c r="CZ68" s="167">
        <v>0</v>
      </c>
    </row>
    <row r="69" spans="1:104">
      <c r="A69" s="203"/>
      <c r="B69" s="204"/>
      <c r="C69" s="205" t="s">
        <v>175</v>
      </c>
      <c r="D69" s="206"/>
      <c r="E69" s="206"/>
      <c r="F69" s="206"/>
      <c r="G69" s="207"/>
      <c r="L69" s="208" t="s">
        <v>175</v>
      </c>
      <c r="O69" s="195">
        <v>3</v>
      </c>
    </row>
    <row r="70" spans="1:104">
      <c r="A70" s="196">
        <v>27</v>
      </c>
      <c r="B70" s="197" t="s">
        <v>176</v>
      </c>
      <c r="C70" s="198" t="s">
        <v>177</v>
      </c>
      <c r="D70" s="199" t="s">
        <v>90</v>
      </c>
      <c r="E70" s="200">
        <v>31</v>
      </c>
      <c r="F70" s="200">
        <v>0</v>
      </c>
      <c r="G70" s="201">
        <f>E70*F70</f>
        <v>0</v>
      </c>
      <c r="O70" s="195">
        <v>2</v>
      </c>
      <c r="AA70" s="167">
        <v>1</v>
      </c>
      <c r="AB70" s="167">
        <v>9</v>
      </c>
      <c r="AC70" s="167">
        <v>9</v>
      </c>
      <c r="AZ70" s="167">
        <v>4</v>
      </c>
      <c r="BA70" s="167">
        <f>IF(AZ70=1,G70,0)</f>
        <v>0</v>
      </c>
      <c r="BB70" s="167">
        <f>IF(AZ70=2,G70,0)</f>
        <v>0</v>
      </c>
      <c r="BC70" s="167">
        <f>IF(AZ70=3,G70,0)</f>
        <v>0</v>
      </c>
      <c r="BD70" s="167">
        <f>IF(AZ70=4,G70,0)</f>
        <v>0</v>
      </c>
      <c r="BE70" s="167">
        <f>IF(AZ70=5,G70,0)</f>
        <v>0</v>
      </c>
      <c r="CA70" s="202">
        <v>1</v>
      </c>
      <c r="CB70" s="202">
        <v>9</v>
      </c>
      <c r="CZ70" s="167">
        <v>0</v>
      </c>
    </row>
    <row r="71" spans="1:104">
      <c r="A71" s="203"/>
      <c r="B71" s="204"/>
      <c r="C71" s="205"/>
      <c r="D71" s="206"/>
      <c r="E71" s="206"/>
      <c r="F71" s="206"/>
      <c r="G71" s="207"/>
      <c r="L71" s="208"/>
      <c r="O71" s="195">
        <v>3</v>
      </c>
    </row>
    <row r="72" spans="1:104">
      <c r="A72" s="203"/>
      <c r="B72" s="209"/>
      <c r="C72" s="210" t="s">
        <v>178</v>
      </c>
      <c r="D72" s="211"/>
      <c r="E72" s="212">
        <v>9</v>
      </c>
      <c r="F72" s="213"/>
      <c r="G72" s="214"/>
      <c r="M72" s="208" t="s">
        <v>178</v>
      </c>
      <c r="O72" s="195"/>
    </row>
    <row r="73" spans="1:104">
      <c r="A73" s="203"/>
      <c r="B73" s="209"/>
      <c r="C73" s="210" t="s">
        <v>179</v>
      </c>
      <c r="D73" s="211"/>
      <c r="E73" s="212">
        <v>10</v>
      </c>
      <c r="F73" s="213"/>
      <c r="G73" s="214"/>
      <c r="M73" s="208" t="s">
        <v>179</v>
      </c>
      <c r="O73" s="195"/>
    </row>
    <row r="74" spans="1:104">
      <c r="A74" s="203"/>
      <c r="B74" s="209"/>
      <c r="C74" s="210" t="s">
        <v>180</v>
      </c>
      <c r="D74" s="211"/>
      <c r="E74" s="212">
        <v>12</v>
      </c>
      <c r="F74" s="213"/>
      <c r="G74" s="214"/>
      <c r="M74" s="208" t="s">
        <v>180</v>
      </c>
      <c r="O74" s="195"/>
    </row>
    <row r="75" spans="1:104" ht="22.5">
      <c r="A75" s="196">
        <v>28</v>
      </c>
      <c r="B75" s="197" t="s">
        <v>181</v>
      </c>
      <c r="C75" s="198" t="s">
        <v>182</v>
      </c>
      <c r="D75" s="199" t="s">
        <v>90</v>
      </c>
      <c r="E75" s="200">
        <v>16</v>
      </c>
      <c r="F75" s="200">
        <v>0</v>
      </c>
      <c r="G75" s="201">
        <f>E75*F75</f>
        <v>0</v>
      </c>
      <c r="O75" s="195">
        <v>2</v>
      </c>
      <c r="AA75" s="167">
        <v>1</v>
      </c>
      <c r="AB75" s="167">
        <v>9</v>
      </c>
      <c r="AC75" s="167">
        <v>9</v>
      </c>
      <c r="AZ75" s="167">
        <v>4</v>
      </c>
      <c r="BA75" s="167">
        <f>IF(AZ75=1,G75,0)</f>
        <v>0</v>
      </c>
      <c r="BB75" s="167">
        <f>IF(AZ75=2,G75,0)</f>
        <v>0</v>
      </c>
      <c r="BC75" s="167">
        <f>IF(AZ75=3,G75,0)</f>
        <v>0</v>
      </c>
      <c r="BD75" s="167">
        <f>IF(AZ75=4,G75,0)</f>
        <v>0</v>
      </c>
      <c r="BE75" s="167">
        <f>IF(AZ75=5,G75,0)</f>
        <v>0</v>
      </c>
      <c r="CA75" s="202">
        <v>1</v>
      </c>
      <c r="CB75" s="202">
        <v>9</v>
      </c>
      <c r="CZ75" s="167">
        <v>1.0000000000000001E-5</v>
      </c>
    </row>
    <row r="76" spans="1:104">
      <c r="A76" s="203"/>
      <c r="B76" s="204"/>
      <c r="C76" s="205" t="s">
        <v>183</v>
      </c>
      <c r="D76" s="206"/>
      <c r="E76" s="206"/>
      <c r="F76" s="206"/>
      <c r="G76" s="207"/>
      <c r="L76" s="208" t="s">
        <v>183</v>
      </c>
      <c r="O76" s="195">
        <v>3</v>
      </c>
    </row>
    <row r="77" spans="1:104" ht="22.5">
      <c r="A77" s="196">
        <v>29</v>
      </c>
      <c r="B77" s="197" t="s">
        <v>184</v>
      </c>
      <c r="C77" s="198" t="s">
        <v>185</v>
      </c>
      <c r="D77" s="199" t="s">
        <v>90</v>
      </c>
      <c r="E77" s="200">
        <v>9</v>
      </c>
      <c r="F77" s="200">
        <v>0</v>
      </c>
      <c r="G77" s="201">
        <f>E77*F77</f>
        <v>0</v>
      </c>
      <c r="O77" s="195">
        <v>2</v>
      </c>
      <c r="AA77" s="167">
        <v>1</v>
      </c>
      <c r="AB77" s="167">
        <v>9</v>
      </c>
      <c r="AC77" s="167">
        <v>9</v>
      </c>
      <c r="AZ77" s="167">
        <v>4</v>
      </c>
      <c r="BA77" s="167">
        <f>IF(AZ77=1,G77,0)</f>
        <v>0</v>
      </c>
      <c r="BB77" s="167">
        <f>IF(AZ77=2,G77,0)</f>
        <v>0</v>
      </c>
      <c r="BC77" s="167">
        <f>IF(AZ77=3,G77,0)</f>
        <v>0</v>
      </c>
      <c r="BD77" s="167">
        <f>IF(AZ77=4,G77,0)</f>
        <v>0</v>
      </c>
      <c r="BE77" s="167">
        <f>IF(AZ77=5,G77,0)</f>
        <v>0</v>
      </c>
      <c r="CA77" s="202">
        <v>1</v>
      </c>
      <c r="CB77" s="202">
        <v>9</v>
      </c>
      <c r="CZ77" s="167">
        <v>4.0000000000000003E-5</v>
      </c>
    </row>
    <row r="78" spans="1:104">
      <c r="A78" s="203"/>
      <c r="B78" s="204"/>
      <c r="C78" s="205" t="s">
        <v>183</v>
      </c>
      <c r="D78" s="206"/>
      <c r="E78" s="206"/>
      <c r="F78" s="206"/>
      <c r="G78" s="207"/>
      <c r="L78" s="208" t="s">
        <v>183</v>
      </c>
      <c r="O78" s="195">
        <v>3</v>
      </c>
    </row>
    <row r="79" spans="1:104" ht="22.5">
      <c r="A79" s="196">
        <v>30</v>
      </c>
      <c r="B79" s="197" t="s">
        <v>186</v>
      </c>
      <c r="C79" s="198" t="s">
        <v>187</v>
      </c>
      <c r="D79" s="199" t="s">
        <v>90</v>
      </c>
      <c r="E79" s="200">
        <v>4</v>
      </c>
      <c r="F79" s="200">
        <v>0</v>
      </c>
      <c r="G79" s="201">
        <f>E79*F79</f>
        <v>0</v>
      </c>
      <c r="O79" s="195">
        <v>2</v>
      </c>
      <c r="AA79" s="167">
        <v>1</v>
      </c>
      <c r="AB79" s="167">
        <v>9</v>
      </c>
      <c r="AC79" s="167">
        <v>9</v>
      </c>
      <c r="AZ79" s="167">
        <v>4</v>
      </c>
      <c r="BA79" s="167">
        <f>IF(AZ79=1,G79,0)</f>
        <v>0</v>
      </c>
      <c r="BB79" s="167">
        <f>IF(AZ79=2,G79,0)</f>
        <v>0</v>
      </c>
      <c r="BC79" s="167">
        <f>IF(AZ79=3,G79,0)</f>
        <v>0</v>
      </c>
      <c r="BD79" s="167">
        <f>IF(AZ79=4,G79,0)</f>
        <v>0</v>
      </c>
      <c r="BE79" s="167">
        <f>IF(AZ79=5,G79,0)</f>
        <v>0</v>
      </c>
      <c r="CA79" s="202">
        <v>1</v>
      </c>
      <c r="CB79" s="202">
        <v>9</v>
      </c>
      <c r="CZ79" s="167">
        <v>4.0000000000000003E-5</v>
      </c>
    </row>
    <row r="80" spans="1:104">
      <c r="A80" s="203"/>
      <c r="B80" s="204"/>
      <c r="C80" s="205" t="s">
        <v>183</v>
      </c>
      <c r="D80" s="206"/>
      <c r="E80" s="206"/>
      <c r="F80" s="206"/>
      <c r="G80" s="207"/>
      <c r="L80" s="208" t="s">
        <v>183</v>
      </c>
      <c r="O80" s="195">
        <v>3</v>
      </c>
    </row>
    <row r="81" spans="1:104" ht="22.5">
      <c r="A81" s="196">
        <v>31</v>
      </c>
      <c r="B81" s="197" t="s">
        <v>188</v>
      </c>
      <c r="C81" s="198" t="s">
        <v>189</v>
      </c>
      <c r="D81" s="199" t="s">
        <v>90</v>
      </c>
      <c r="E81" s="200">
        <v>2</v>
      </c>
      <c r="F81" s="200">
        <v>0</v>
      </c>
      <c r="G81" s="201">
        <f>E81*F81</f>
        <v>0</v>
      </c>
      <c r="O81" s="195">
        <v>2</v>
      </c>
      <c r="AA81" s="167">
        <v>1</v>
      </c>
      <c r="AB81" s="167">
        <v>9</v>
      </c>
      <c r="AC81" s="167">
        <v>9</v>
      </c>
      <c r="AZ81" s="167">
        <v>4</v>
      </c>
      <c r="BA81" s="167">
        <f>IF(AZ81=1,G81,0)</f>
        <v>0</v>
      </c>
      <c r="BB81" s="167">
        <f>IF(AZ81=2,G81,0)</f>
        <v>0</v>
      </c>
      <c r="BC81" s="167">
        <f>IF(AZ81=3,G81,0)</f>
        <v>0</v>
      </c>
      <c r="BD81" s="167">
        <f>IF(AZ81=4,G81,0)</f>
        <v>0</v>
      </c>
      <c r="BE81" s="167">
        <f>IF(AZ81=5,G81,0)</f>
        <v>0</v>
      </c>
      <c r="CA81" s="202">
        <v>1</v>
      </c>
      <c r="CB81" s="202">
        <v>9</v>
      </c>
      <c r="CZ81" s="167">
        <v>4.0000000000000003E-5</v>
      </c>
    </row>
    <row r="82" spans="1:104">
      <c r="A82" s="203"/>
      <c r="B82" s="204"/>
      <c r="C82" s="205" t="s">
        <v>190</v>
      </c>
      <c r="D82" s="206"/>
      <c r="E82" s="206"/>
      <c r="F82" s="206"/>
      <c r="G82" s="207"/>
      <c r="L82" s="208" t="s">
        <v>190</v>
      </c>
      <c r="O82" s="195">
        <v>3</v>
      </c>
    </row>
    <row r="83" spans="1:104">
      <c r="A83" s="203"/>
      <c r="B83" s="204"/>
      <c r="C83" s="205"/>
      <c r="D83" s="206"/>
      <c r="E83" s="206"/>
      <c r="F83" s="206"/>
      <c r="G83" s="207"/>
      <c r="L83" s="208"/>
      <c r="O83" s="195">
        <v>3</v>
      </c>
    </row>
    <row r="84" spans="1:104" ht="22.5">
      <c r="A84" s="196">
        <v>32</v>
      </c>
      <c r="B84" s="197" t="s">
        <v>191</v>
      </c>
      <c r="C84" s="198" t="s">
        <v>192</v>
      </c>
      <c r="D84" s="199" t="s">
        <v>90</v>
      </c>
      <c r="E84" s="200">
        <v>6</v>
      </c>
      <c r="F84" s="200">
        <v>0</v>
      </c>
      <c r="G84" s="201">
        <f>E84*F84</f>
        <v>0</v>
      </c>
      <c r="O84" s="195">
        <v>2</v>
      </c>
      <c r="AA84" s="167">
        <v>1</v>
      </c>
      <c r="AB84" s="167">
        <v>9</v>
      </c>
      <c r="AC84" s="167">
        <v>9</v>
      </c>
      <c r="AZ84" s="167">
        <v>4</v>
      </c>
      <c r="BA84" s="167">
        <f>IF(AZ84=1,G84,0)</f>
        <v>0</v>
      </c>
      <c r="BB84" s="167">
        <f>IF(AZ84=2,G84,0)</f>
        <v>0</v>
      </c>
      <c r="BC84" s="167">
        <f>IF(AZ84=3,G84,0)</f>
        <v>0</v>
      </c>
      <c r="BD84" s="167">
        <f>IF(AZ84=4,G84,0)</f>
        <v>0</v>
      </c>
      <c r="BE84" s="167">
        <f>IF(AZ84=5,G84,0)</f>
        <v>0</v>
      </c>
      <c r="CA84" s="202">
        <v>1</v>
      </c>
      <c r="CB84" s="202">
        <v>9</v>
      </c>
      <c r="CZ84" s="167">
        <v>0</v>
      </c>
    </row>
    <row r="85" spans="1:104">
      <c r="A85" s="203"/>
      <c r="B85" s="204"/>
      <c r="C85" s="205" t="s">
        <v>193</v>
      </c>
      <c r="D85" s="206"/>
      <c r="E85" s="206"/>
      <c r="F85" s="206"/>
      <c r="G85" s="207"/>
      <c r="L85" s="208" t="s">
        <v>193</v>
      </c>
      <c r="O85" s="195">
        <v>3</v>
      </c>
    </row>
    <row r="86" spans="1:104" ht="22.5">
      <c r="A86" s="196">
        <v>33</v>
      </c>
      <c r="B86" s="197" t="s">
        <v>194</v>
      </c>
      <c r="C86" s="198" t="s">
        <v>195</v>
      </c>
      <c r="D86" s="199" t="s">
        <v>90</v>
      </c>
      <c r="E86" s="200">
        <v>21</v>
      </c>
      <c r="F86" s="200">
        <v>0</v>
      </c>
      <c r="G86" s="201">
        <f>E86*F86</f>
        <v>0</v>
      </c>
      <c r="O86" s="195">
        <v>2</v>
      </c>
      <c r="AA86" s="167">
        <v>1</v>
      </c>
      <c r="AB86" s="167">
        <v>9</v>
      </c>
      <c r="AC86" s="167">
        <v>9</v>
      </c>
      <c r="AZ86" s="167">
        <v>4</v>
      </c>
      <c r="BA86" s="167">
        <f>IF(AZ86=1,G86,0)</f>
        <v>0</v>
      </c>
      <c r="BB86" s="167">
        <f>IF(AZ86=2,G86,0)</f>
        <v>0</v>
      </c>
      <c r="BC86" s="167">
        <f>IF(AZ86=3,G86,0)</f>
        <v>0</v>
      </c>
      <c r="BD86" s="167">
        <f>IF(AZ86=4,G86,0)</f>
        <v>0</v>
      </c>
      <c r="BE86" s="167">
        <f>IF(AZ86=5,G86,0)</f>
        <v>0</v>
      </c>
      <c r="CA86" s="202">
        <v>1</v>
      </c>
      <c r="CB86" s="202">
        <v>9</v>
      </c>
      <c r="CZ86" s="167">
        <v>1E-4</v>
      </c>
    </row>
    <row r="87" spans="1:104" ht="22.5">
      <c r="A87" s="196">
        <v>34</v>
      </c>
      <c r="B87" s="197" t="s">
        <v>196</v>
      </c>
      <c r="C87" s="198" t="s">
        <v>197</v>
      </c>
      <c r="D87" s="199" t="s">
        <v>90</v>
      </c>
      <c r="E87" s="200">
        <v>40</v>
      </c>
      <c r="F87" s="200">
        <v>0</v>
      </c>
      <c r="G87" s="201">
        <f>E87*F87</f>
        <v>0</v>
      </c>
      <c r="O87" s="195">
        <v>2</v>
      </c>
      <c r="AA87" s="167">
        <v>1</v>
      </c>
      <c r="AB87" s="167">
        <v>9</v>
      </c>
      <c r="AC87" s="167">
        <v>9</v>
      </c>
      <c r="AZ87" s="167">
        <v>4</v>
      </c>
      <c r="BA87" s="167">
        <f>IF(AZ87=1,G87,0)</f>
        <v>0</v>
      </c>
      <c r="BB87" s="167">
        <f>IF(AZ87=2,G87,0)</f>
        <v>0</v>
      </c>
      <c r="BC87" s="167">
        <f>IF(AZ87=3,G87,0)</f>
        <v>0</v>
      </c>
      <c r="BD87" s="167">
        <f>IF(AZ87=4,G87,0)</f>
        <v>0</v>
      </c>
      <c r="BE87" s="167">
        <f>IF(AZ87=5,G87,0)</f>
        <v>0</v>
      </c>
      <c r="CA87" s="202">
        <v>1</v>
      </c>
      <c r="CB87" s="202">
        <v>9</v>
      </c>
      <c r="CZ87" s="167">
        <v>9.0000000000000006E-5</v>
      </c>
    </row>
    <row r="88" spans="1:104">
      <c r="A88" s="203"/>
      <c r="B88" s="204"/>
      <c r="C88" s="205" t="s">
        <v>198</v>
      </c>
      <c r="D88" s="206"/>
      <c r="E88" s="206"/>
      <c r="F88" s="206"/>
      <c r="G88" s="207"/>
      <c r="L88" s="208" t="s">
        <v>198</v>
      </c>
      <c r="O88" s="195">
        <v>3</v>
      </c>
    </row>
    <row r="89" spans="1:104">
      <c r="A89" s="196">
        <v>35</v>
      </c>
      <c r="B89" s="197" t="s">
        <v>199</v>
      </c>
      <c r="C89" s="198" t="s">
        <v>200</v>
      </c>
      <c r="D89" s="199" t="s">
        <v>90</v>
      </c>
      <c r="E89" s="200">
        <v>1</v>
      </c>
      <c r="F89" s="200">
        <v>0</v>
      </c>
      <c r="G89" s="201">
        <f>E89*F89</f>
        <v>0</v>
      </c>
      <c r="O89" s="195">
        <v>2</v>
      </c>
      <c r="AA89" s="167">
        <v>1</v>
      </c>
      <c r="AB89" s="167">
        <v>9</v>
      </c>
      <c r="AC89" s="167">
        <v>9</v>
      </c>
      <c r="AZ89" s="167">
        <v>4</v>
      </c>
      <c r="BA89" s="167">
        <f>IF(AZ89=1,G89,0)</f>
        <v>0</v>
      </c>
      <c r="BB89" s="167">
        <f>IF(AZ89=2,G89,0)</f>
        <v>0</v>
      </c>
      <c r="BC89" s="167">
        <f>IF(AZ89=3,G89,0)</f>
        <v>0</v>
      </c>
      <c r="BD89" s="167">
        <f>IF(AZ89=4,G89,0)</f>
        <v>0</v>
      </c>
      <c r="BE89" s="167">
        <f>IF(AZ89=5,G89,0)</f>
        <v>0</v>
      </c>
      <c r="CA89" s="202">
        <v>1</v>
      </c>
      <c r="CB89" s="202">
        <v>9</v>
      </c>
      <c r="CZ89" s="167">
        <v>0</v>
      </c>
    </row>
    <row r="90" spans="1:104">
      <c r="A90" s="203"/>
      <c r="B90" s="204"/>
      <c r="C90" s="205" t="s">
        <v>201</v>
      </c>
      <c r="D90" s="206"/>
      <c r="E90" s="206"/>
      <c r="F90" s="206"/>
      <c r="G90" s="207"/>
      <c r="L90" s="208" t="s">
        <v>201</v>
      </c>
      <c r="O90" s="195">
        <v>3</v>
      </c>
    </row>
    <row r="91" spans="1:104">
      <c r="A91" s="196">
        <v>36</v>
      </c>
      <c r="B91" s="197" t="s">
        <v>202</v>
      </c>
      <c r="C91" s="198" t="s">
        <v>203</v>
      </c>
      <c r="D91" s="199" t="s">
        <v>90</v>
      </c>
      <c r="E91" s="200">
        <v>28</v>
      </c>
      <c r="F91" s="200">
        <v>0</v>
      </c>
      <c r="G91" s="201">
        <f>E91*F91</f>
        <v>0</v>
      </c>
      <c r="O91" s="195">
        <v>2</v>
      </c>
      <c r="AA91" s="167">
        <v>1</v>
      </c>
      <c r="AB91" s="167">
        <v>9</v>
      </c>
      <c r="AC91" s="167">
        <v>9</v>
      </c>
      <c r="AZ91" s="167">
        <v>4</v>
      </c>
      <c r="BA91" s="167">
        <f>IF(AZ91=1,G91,0)</f>
        <v>0</v>
      </c>
      <c r="BB91" s="167">
        <f>IF(AZ91=2,G91,0)</f>
        <v>0</v>
      </c>
      <c r="BC91" s="167">
        <f>IF(AZ91=3,G91,0)</f>
        <v>0</v>
      </c>
      <c r="BD91" s="167">
        <f>IF(AZ91=4,G91,0)</f>
        <v>0</v>
      </c>
      <c r="BE91" s="167">
        <f>IF(AZ91=5,G91,0)</f>
        <v>0</v>
      </c>
      <c r="CA91" s="202">
        <v>1</v>
      </c>
      <c r="CB91" s="202">
        <v>9</v>
      </c>
      <c r="CZ91" s="167">
        <v>0</v>
      </c>
    </row>
    <row r="92" spans="1:104">
      <c r="A92" s="203"/>
      <c r="B92" s="209"/>
      <c r="C92" s="210" t="s">
        <v>204</v>
      </c>
      <c r="D92" s="211"/>
      <c r="E92" s="212">
        <v>0</v>
      </c>
      <c r="F92" s="213"/>
      <c r="G92" s="214"/>
      <c r="M92" s="208" t="s">
        <v>204</v>
      </c>
      <c r="O92" s="195"/>
    </row>
    <row r="93" spans="1:104">
      <c r="A93" s="203"/>
      <c r="B93" s="209"/>
      <c r="C93" s="210" t="s">
        <v>205</v>
      </c>
      <c r="D93" s="211"/>
      <c r="E93" s="212">
        <v>4</v>
      </c>
      <c r="F93" s="213"/>
      <c r="G93" s="214"/>
      <c r="M93" s="208" t="s">
        <v>205</v>
      </c>
      <c r="O93" s="195"/>
    </row>
    <row r="94" spans="1:104">
      <c r="A94" s="203"/>
      <c r="B94" s="209"/>
      <c r="C94" s="210" t="s">
        <v>206</v>
      </c>
      <c r="D94" s="211"/>
      <c r="E94" s="212">
        <v>1</v>
      </c>
      <c r="F94" s="213"/>
      <c r="G94" s="214"/>
      <c r="M94" s="208" t="s">
        <v>206</v>
      </c>
      <c r="O94" s="195"/>
    </row>
    <row r="95" spans="1:104">
      <c r="A95" s="203"/>
      <c r="B95" s="209"/>
      <c r="C95" s="210" t="s">
        <v>207</v>
      </c>
      <c r="D95" s="211"/>
      <c r="E95" s="212">
        <v>23</v>
      </c>
      <c r="F95" s="213"/>
      <c r="G95" s="214"/>
      <c r="M95" s="208" t="s">
        <v>207</v>
      </c>
      <c r="O95" s="195"/>
    </row>
    <row r="96" spans="1:104">
      <c r="A96" s="196">
        <v>37</v>
      </c>
      <c r="B96" s="197" t="s">
        <v>208</v>
      </c>
      <c r="C96" s="198" t="s">
        <v>209</v>
      </c>
      <c r="D96" s="199" t="s">
        <v>90</v>
      </c>
      <c r="E96" s="200">
        <v>2</v>
      </c>
      <c r="F96" s="200">
        <v>0</v>
      </c>
      <c r="G96" s="201">
        <f>E96*F96</f>
        <v>0</v>
      </c>
      <c r="O96" s="195">
        <v>2</v>
      </c>
      <c r="AA96" s="167">
        <v>1</v>
      </c>
      <c r="AB96" s="167">
        <v>9</v>
      </c>
      <c r="AC96" s="167">
        <v>9</v>
      </c>
      <c r="AZ96" s="167">
        <v>4</v>
      </c>
      <c r="BA96" s="167">
        <f>IF(AZ96=1,G96,0)</f>
        <v>0</v>
      </c>
      <c r="BB96" s="167">
        <f>IF(AZ96=2,G96,0)</f>
        <v>0</v>
      </c>
      <c r="BC96" s="167">
        <f>IF(AZ96=3,G96,0)</f>
        <v>0</v>
      </c>
      <c r="BD96" s="167">
        <f>IF(AZ96=4,G96,0)</f>
        <v>0</v>
      </c>
      <c r="BE96" s="167">
        <f>IF(AZ96=5,G96,0)</f>
        <v>0</v>
      </c>
      <c r="CA96" s="202">
        <v>1</v>
      </c>
      <c r="CB96" s="202">
        <v>9</v>
      </c>
      <c r="CZ96" s="167">
        <v>0</v>
      </c>
    </row>
    <row r="97" spans="1:104">
      <c r="A97" s="203"/>
      <c r="B97" s="209"/>
      <c r="C97" s="210" t="s">
        <v>210</v>
      </c>
      <c r="D97" s="211"/>
      <c r="E97" s="212">
        <v>2</v>
      </c>
      <c r="F97" s="213"/>
      <c r="G97" s="214"/>
      <c r="M97" s="208" t="s">
        <v>210</v>
      </c>
      <c r="O97" s="195"/>
    </row>
    <row r="98" spans="1:104">
      <c r="A98" s="203"/>
      <c r="B98" s="209"/>
      <c r="C98" s="210" t="s">
        <v>211</v>
      </c>
      <c r="D98" s="211"/>
      <c r="E98" s="212">
        <v>0</v>
      </c>
      <c r="F98" s="213"/>
      <c r="G98" s="214"/>
      <c r="M98" s="208" t="s">
        <v>211</v>
      </c>
      <c r="O98" s="195"/>
    </row>
    <row r="99" spans="1:104">
      <c r="A99" s="196">
        <v>38</v>
      </c>
      <c r="B99" s="197" t="s">
        <v>212</v>
      </c>
      <c r="C99" s="198" t="s">
        <v>213</v>
      </c>
      <c r="D99" s="199" t="s">
        <v>90</v>
      </c>
      <c r="E99" s="200">
        <v>2</v>
      </c>
      <c r="F99" s="200">
        <v>0</v>
      </c>
      <c r="G99" s="201">
        <f>E99*F99</f>
        <v>0</v>
      </c>
      <c r="O99" s="195">
        <v>2</v>
      </c>
      <c r="AA99" s="167">
        <v>1</v>
      </c>
      <c r="AB99" s="167">
        <v>9</v>
      </c>
      <c r="AC99" s="167">
        <v>9</v>
      </c>
      <c r="AZ99" s="167">
        <v>4</v>
      </c>
      <c r="BA99" s="167">
        <f>IF(AZ99=1,G99,0)</f>
        <v>0</v>
      </c>
      <c r="BB99" s="167">
        <f>IF(AZ99=2,G99,0)</f>
        <v>0</v>
      </c>
      <c r="BC99" s="167">
        <f>IF(AZ99=3,G99,0)</f>
        <v>0</v>
      </c>
      <c r="BD99" s="167">
        <f>IF(AZ99=4,G99,0)</f>
        <v>0</v>
      </c>
      <c r="BE99" s="167">
        <f>IF(AZ99=5,G99,0)</f>
        <v>0</v>
      </c>
      <c r="CA99" s="202">
        <v>1</v>
      </c>
      <c r="CB99" s="202">
        <v>9</v>
      </c>
      <c r="CZ99" s="167">
        <v>0</v>
      </c>
    </row>
    <row r="100" spans="1:104">
      <c r="A100" s="203"/>
      <c r="B100" s="204"/>
      <c r="C100" s="205" t="s">
        <v>214</v>
      </c>
      <c r="D100" s="206"/>
      <c r="E100" s="206"/>
      <c r="F100" s="206"/>
      <c r="G100" s="207"/>
      <c r="L100" s="208" t="s">
        <v>214</v>
      </c>
      <c r="O100" s="195">
        <v>3</v>
      </c>
    </row>
    <row r="101" spans="1:104">
      <c r="A101" s="203"/>
      <c r="B101" s="209"/>
      <c r="C101" s="210" t="s">
        <v>215</v>
      </c>
      <c r="D101" s="211"/>
      <c r="E101" s="212">
        <v>1</v>
      </c>
      <c r="F101" s="213"/>
      <c r="G101" s="214"/>
      <c r="M101" s="208" t="s">
        <v>215</v>
      </c>
      <c r="O101" s="195"/>
    </row>
    <row r="102" spans="1:104">
      <c r="A102" s="203"/>
      <c r="B102" s="209"/>
      <c r="C102" s="210" t="s">
        <v>216</v>
      </c>
      <c r="D102" s="211"/>
      <c r="E102" s="212">
        <v>1</v>
      </c>
      <c r="F102" s="213"/>
      <c r="G102" s="214"/>
      <c r="M102" s="208" t="s">
        <v>216</v>
      </c>
      <c r="O102" s="195"/>
    </row>
    <row r="103" spans="1:104">
      <c r="A103" s="196">
        <v>39</v>
      </c>
      <c r="B103" s="197" t="s">
        <v>217</v>
      </c>
      <c r="C103" s="198" t="s">
        <v>218</v>
      </c>
      <c r="D103" s="199" t="s">
        <v>90</v>
      </c>
      <c r="E103" s="200">
        <v>3</v>
      </c>
      <c r="F103" s="200">
        <v>0</v>
      </c>
      <c r="G103" s="201">
        <f>E103*F103</f>
        <v>0</v>
      </c>
      <c r="O103" s="195">
        <v>2</v>
      </c>
      <c r="AA103" s="167">
        <v>1</v>
      </c>
      <c r="AB103" s="167">
        <v>9</v>
      </c>
      <c r="AC103" s="167">
        <v>9</v>
      </c>
      <c r="AZ103" s="167">
        <v>4</v>
      </c>
      <c r="BA103" s="167">
        <f>IF(AZ103=1,G103,0)</f>
        <v>0</v>
      </c>
      <c r="BB103" s="167">
        <f>IF(AZ103=2,G103,0)</f>
        <v>0</v>
      </c>
      <c r="BC103" s="167">
        <f>IF(AZ103=3,G103,0)</f>
        <v>0</v>
      </c>
      <c r="BD103" s="167">
        <f>IF(AZ103=4,G103,0)</f>
        <v>0</v>
      </c>
      <c r="BE103" s="167">
        <f>IF(AZ103=5,G103,0)</f>
        <v>0</v>
      </c>
      <c r="CA103" s="202">
        <v>1</v>
      </c>
      <c r="CB103" s="202">
        <v>9</v>
      </c>
      <c r="CZ103" s="167">
        <v>0</v>
      </c>
    </row>
    <row r="104" spans="1:104">
      <c r="A104" s="203"/>
      <c r="B104" s="204"/>
      <c r="C104" s="205" t="s">
        <v>219</v>
      </c>
      <c r="D104" s="206"/>
      <c r="E104" s="206"/>
      <c r="F104" s="206"/>
      <c r="G104" s="207"/>
      <c r="L104" s="208" t="s">
        <v>219</v>
      </c>
      <c r="O104" s="195">
        <v>3</v>
      </c>
    </row>
    <row r="105" spans="1:104">
      <c r="A105" s="196">
        <v>40</v>
      </c>
      <c r="B105" s="197" t="s">
        <v>220</v>
      </c>
      <c r="C105" s="198" t="s">
        <v>221</v>
      </c>
      <c r="D105" s="199" t="s">
        <v>90</v>
      </c>
      <c r="E105" s="200">
        <v>5</v>
      </c>
      <c r="F105" s="200">
        <v>0</v>
      </c>
      <c r="G105" s="201">
        <f>E105*F105</f>
        <v>0</v>
      </c>
      <c r="O105" s="195">
        <v>2</v>
      </c>
      <c r="AA105" s="167">
        <v>1</v>
      </c>
      <c r="AB105" s="167">
        <v>9</v>
      </c>
      <c r="AC105" s="167">
        <v>9</v>
      </c>
      <c r="AZ105" s="167">
        <v>4</v>
      </c>
      <c r="BA105" s="167">
        <f>IF(AZ105=1,G105,0)</f>
        <v>0</v>
      </c>
      <c r="BB105" s="167">
        <f>IF(AZ105=2,G105,0)</f>
        <v>0</v>
      </c>
      <c r="BC105" s="167">
        <f>IF(AZ105=3,G105,0)</f>
        <v>0</v>
      </c>
      <c r="BD105" s="167">
        <f>IF(AZ105=4,G105,0)</f>
        <v>0</v>
      </c>
      <c r="BE105" s="167">
        <f>IF(AZ105=5,G105,0)</f>
        <v>0</v>
      </c>
      <c r="CA105" s="202">
        <v>1</v>
      </c>
      <c r="CB105" s="202">
        <v>9</v>
      </c>
      <c r="CZ105" s="167">
        <v>0</v>
      </c>
    </row>
    <row r="106" spans="1:104">
      <c r="A106" s="196">
        <v>41</v>
      </c>
      <c r="B106" s="197" t="s">
        <v>222</v>
      </c>
      <c r="C106" s="198" t="s">
        <v>223</v>
      </c>
      <c r="D106" s="199" t="s">
        <v>90</v>
      </c>
      <c r="E106" s="200">
        <v>5</v>
      </c>
      <c r="F106" s="200">
        <v>0</v>
      </c>
      <c r="G106" s="201">
        <f>E106*F106</f>
        <v>0</v>
      </c>
      <c r="O106" s="195">
        <v>2</v>
      </c>
      <c r="AA106" s="167">
        <v>1</v>
      </c>
      <c r="AB106" s="167">
        <v>9</v>
      </c>
      <c r="AC106" s="167">
        <v>9</v>
      </c>
      <c r="AZ106" s="167">
        <v>4</v>
      </c>
      <c r="BA106" s="167">
        <f>IF(AZ106=1,G106,0)</f>
        <v>0</v>
      </c>
      <c r="BB106" s="167">
        <f>IF(AZ106=2,G106,0)</f>
        <v>0</v>
      </c>
      <c r="BC106" s="167">
        <f>IF(AZ106=3,G106,0)</f>
        <v>0</v>
      </c>
      <c r="BD106" s="167">
        <f>IF(AZ106=4,G106,0)</f>
        <v>0</v>
      </c>
      <c r="BE106" s="167">
        <f>IF(AZ106=5,G106,0)</f>
        <v>0</v>
      </c>
      <c r="CA106" s="202">
        <v>1</v>
      </c>
      <c r="CB106" s="202">
        <v>9</v>
      </c>
      <c r="CZ106" s="167">
        <v>0</v>
      </c>
    </row>
    <row r="107" spans="1:104">
      <c r="A107" s="196">
        <v>42</v>
      </c>
      <c r="B107" s="197" t="s">
        <v>224</v>
      </c>
      <c r="C107" s="198" t="s">
        <v>225</v>
      </c>
      <c r="D107" s="199" t="s">
        <v>90</v>
      </c>
      <c r="E107" s="200">
        <v>3</v>
      </c>
      <c r="F107" s="200">
        <v>0</v>
      </c>
      <c r="G107" s="201">
        <f>E107*F107</f>
        <v>0</v>
      </c>
      <c r="O107" s="195">
        <v>2</v>
      </c>
      <c r="AA107" s="167">
        <v>1</v>
      </c>
      <c r="AB107" s="167">
        <v>9</v>
      </c>
      <c r="AC107" s="167">
        <v>9</v>
      </c>
      <c r="AZ107" s="167">
        <v>4</v>
      </c>
      <c r="BA107" s="167">
        <f>IF(AZ107=1,G107,0)</f>
        <v>0</v>
      </c>
      <c r="BB107" s="167">
        <f>IF(AZ107=2,G107,0)</f>
        <v>0</v>
      </c>
      <c r="BC107" s="167">
        <f>IF(AZ107=3,G107,0)</f>
        <v>0</v>
      </c>
      <c r="BD107" s="167">
        <f>IF(AZ107=4,G107,0)</f>
        <v>0</v>
      </c>
      <c r="BE107" s="167">
        <f>IF(AZ107=5,G107,0)</f>
        <v>0</v>
      </c>
      <c r="CA107" s="202">
        <v>1</v>
      </c>
      <c r="CB107" s="202">
        <v>9</v>
      </c>
      <c r="CZ107" s="167">
        <v>0</v>
      </c>
    </row>
    <row r="108" spans="1:104">
      <c r="A108" s="203"/>
      <c r="B108" s="204"/>
      <c r="C108" s="205" t="s">
        <v>226</v>
      </c>
      <c r="D108" s="206"/>
      <c r="E108" s="206"/>
      <c r="F108" s="206"/>
      <c r="G108" s="207"/>
      <c r="L108" s="208" t="s">
        <v>226</v>
      </c>
      <c r="O108" s="195">
        <v>3</v>
      </c>
    </row>
    <row r="109" spans="1:104" ht="22.5">
      <c r="A109" s="196">
        <v>43</v>
      </c>
      <c r="B109" s="197" t="s">
        <v>227</v>
      </c>
      <c r="C109" s="198" t="s">
        <v>228</v>
      </c>
      <c r="D109" s="199" t="s">
        <v>90</v>
      </c>
      <c r="E109" s="200">
        <v>1</v>
      </c>
      <c r="F109" s="200">
        <v>0</v>
      </c>
      <c r="G109" s="201">
        <f>E109*F109</f>
        <v>0</v>
      </c>
      <c r="O109" s="195">
        <v>2</v>
      </c>
      <c r="AA109" s="167">
        <v>1</v>
      </c>
      <c r="AB109" s="167">
        <v>9</v>
      </c>
      <c r="AC109" s="167">
        <v>9</v>
      </c>
      <c r="AZ109" s="167">
        <v>4</v>
      </c>
      <c r="BA109" s="167">
        <f>IF(AZ109=1,G109,0)</f>
        <v>0</v>
      </c>
      <c r="BB109" s="167">
        <f>IF(AZ109=2,G109,0)</f>
        <v>0</v>
      </c>
      <c r="BC109" s="167">
        <f>IF(AZ109=3,G109,0)</f>
        <v>0</v>
      </c>
      <c r="BD109" s="167">
        <f>IF(AZ109=4,G109,0)</f>
        <v>0</v>
      </c>
      <c r="BE109" s="167">
        <f>IF(AZ109=5,G109,0)</f>
        <v>0</v>
      </c>
      <c r="CA109" s="202">
        <v>1</v>
      </c>
      <c r="CB109" s="202">
        <v>9</v>
      </c>
      <c r="CZ109" s="167">
        <v>0</v>
      </c>
    </row>
    <row r="110" spans="1:104">
      <c r="A110" s="203"/>
      <c r="B110" s="204"/>
      <c r="C110" s="205" t="s">
        <v>229</v>
      </c>
      <c r="D110" s="206"/>
      <c r="E110" s="206"/>
      <c r="F110" s="206"/>
      <c r="G110" s="207"/>
      <c r="L110" s="208" t="s">
        <v>229</v>
      </c>
      <c r="O110" s="195">
        <v>3</v>
      </c>
    </row>
    <row r="111" spans="1:104" ht="22.5">
      <c r="A111" s="196">
        <v>44</v>
      </c>
      <c r="B111" s="197" t="s">
        <v>230</v>
      </c>
      <c r="C111" s="198" t="s">
        <v>231</v>
      </c>
      <c r="D111" s="199" t="s">
        <v>90</v>
      </c>
      <c r="E111" s="200">
        <v>1</v>
      </c>
      <c r="F111" s="200">
        <v>0</v>
      </c>
      <c r="G111" s="201">
        <f>E111*F111</f>
        <v>0</v>
      </c>
      <c r="O111" s="195">
        <v>2</v>
      </c>
      <c r="AA111" s="167">
        <v>1</v>
      </c>
      <c r="AB111" s="167">
        <v>9</v>
      </c>
      <c r="AC111" s="167">
        <v>9</v>
      </c>
      <c r="AZ111" s="167">
        <v>4</v>
      </c>
      <c r="BA111" s="167">
        <f>IF(AZ111=1,G111,0)</f>
        <v>0</v>
      </c>
      <c r="BB111" s="167">
        <f>IF(AZ111=2,G111,0)</f>
        <v>0</v>
      </c>
      <c r="BC111" s="167">
        <f>IF(AZ111=3,G111,0)</f>
        <v>0</v>
      </c>
      <c r="BD111" s="167">
        <f>IF(AZ111=4,G111,0)</f>
        <v>0</v>
      </c>
      <c r="BE111" s="167">
        <f>IF(AZ111=5,G111,0)</f>
        <v>0</v>
      </c>
      <c r="CA111" s="202">
        <v>1</v>
      </c>
      <c r="CB111" s="202">
        <v>9</v>
      </c>
      <c r="CZ111" s="167">
        <v>0</v>
      </c>
    </row>
    <row r="112" spans="1:104">
      <c r="A112" s="203"/>
      <c r="B112" s="204"/>
      <c r="C112" s="205" t="s">
        <v>232</v>
      </c>
      <c r="D112" s="206"/>
      <c r="E112" s="206"/>
      <c r="F112" s="206"/>
      <c r="G112" s="207"/>
      <c r="L112" s="208" t="s">
        <v>232</v>
      </c>
      <c r="O112" s="195">
        <v>3</v>
      </c>
    </row>
    <row r="113" spans="1:104">
      <c r="A113" s="196">
        <v>45</v>
      </c>
      <c r="B113" s="197" t="s">
        <v>233</v>
      </c>
      <c r="C113" s="198" t="s">
        <v>234</v>
      </c>
      <c r="D113" s="199" t="s">
        <v>90</v>
      </c>
      <c r="E113" s="200">
        <v>63</v>
      </c>
      <c r="F113" s="200">
        <v>0</v>
      </c>
      <c r="G113" s="201">
        <f>E113*F113</f>
        <v>0</v>
      </c>
      <c r="O113" s="195">
        <v>2</v>
      </c>
      <c r="AA113" s="167">
        <v>1</v>
      </c>
      <c r="AB113" s="167">
        <v>9</v>
      </c>
      <c r="AC113" s="167">
        <v>9</v>
      </c>
      <c r="AZ113" s="167">
        <v>4</v>
      </c>
      <c r="BA113" s="167">
        <f>IF(AZ113=1,G113,0)</f>
        <v>0</v>
      </c>
      <c r="BB113" s="167">
        <f>IF(AZ113=2,G113,0)</f>
        <v>0</v>
      </c>
      <c r="BC113" s="167">
        <f>IF(AZ113=3,G113,0)</f>
        <v>0</v>
      </c>
      <c r="BD113" s="167">
        <f>IF(AZ113=4,G113,0)</f>
        <v>0</v>
      </c>
      <c r="BE113" s="167">
        <f>IF(AZ113=5,G113,0)</f>
        <v>0</v>
      </c>
      <c r="CA113" s="202">
        <v>1</v>
      </c>
      <c r="CB113" s="202">
        <v>9</v>
      </c>
      <c r="CZ113" s="167">
        <v>0</v>
      </c>
    </row>
    <row r="114" spans="1:104">
      <c r="A114" s="203"/>
      <c r="B114" s="204"/>
      <c r="C114" s="205" t="s">
        <v>235</v>
      </c>
      <c r="D114" s="206"/>
      <c r="E114" s="206"/>
      <c r="F114" s="206"/>
      <c r="G114" s="207"/>
      <c r="L114" s="208" t="s">
        <v>235</v>
      </c>
      <c r="O114" s="195">
        <v>3</v>
      </c>
    </row>
    <row r="115" spans="1:104">
      <c r="A115" s="196">
        <v>46</v>
      </c>
      <c r="B115" s="197" t="s">
        <v>236</v>
      </c>
      <c r="C115" s="198" t="s">
        <v>237</v>
      </c>
      <c r="D115" s="199" t="s">
        <v>90</v>
      </c>
      <c r="E115" s="200">
        <v>15</v>
      </c>
      <c r="F115" s="200">
        <v>0</v>
      </c>
      <c r="G115" s="201">
        <f>E115*F115</f>
        <v>0</v>
      </c>
      <c r="O115" s="195">
        <v>2</v>
      </c>
      <c r="AA115" s="167">
        <v>1</v>
      </c>
      <c r="AB115" s="167">
        <v>9</v>
      </c>
      <c r="AC115" s="167">
        <v>9</v>
      </c>
      <c r="AZ115" s="167">
        <v>4</v>
      </c>
      <c r="BA115" s="167">
        <f>IF(AZ115=1,G115,0)</f>
        <v>0</v>
      </c>
      <c r="BB115" s="167">
        <f>IF(AZ115=2,G115,0)</f>
        <v>0</v>
      </c>
      <c r="BC115" s="167">
        <f>IF(AZ115=3,G115,0)</f>
        <v>0</v>
      </c>
      <c r="BD115" s="167">
        <f>IF(AZ115=4,G115,0)</f>
        <v>0</v>
      </c>
      <c r="BE115" s="167">
        <f>IF(AZ115=5,G115,0)</f>
        <v>0</v>
      </c>
      <c r="CA115" s="202">
        <v>1</v>
      </c>
      <c r="CB115" s="202">
        <v>9</v>
      </c>
      <c r="CZ115" s="167">
        <v>0</v>
      </c>
    </row>
    <row r="116" spans="1:104" ht="22.5">
      <c r="A116" s="196">
        <v>47</v>
      </c>
      <c r="B116" s="197" t="s">
        <v>238</v>
      </c>
      <c r="C116" s="198" t="s">
        <v>239</v>
      </c>
      <c r="D116" s="199" t="s">
        <v>97</v>
      </c>
      <c r="E116" s="200">
        <v>60</v>
      </c>
      <c r="F116" s="200">
        <v>0</v>
      </c>
      <c r="G116" s="201">
        <f>E116*F116</f>
        <v>0</v>
      </c>
      <c r="O116" s="195">
        <v>2</v>
      </c>
      <c r="AA116" s="167">
        <v>1</v>
      </c>
      <c r="AB116" s="167">
        <v>9</v>
      </c>
      <c r="AC116" s="167">
        <v>9</v>
      </c>
      <c r="AZ116" s="167">
        <v>4</v>
      </c>
      <c r="BA116" s="167">
        <f>IF(AZ116=1,G116,0)</f>
        <v>0</v>
      </c>
      <c r="BB116" s="167">
        <f>IF(AZ116=2,G116,0)</f>
        <v>0</v>
      </c>
      <c r="BC116" s="167">
        <f>IF(AZ116=3,G116,0)</f>
        <v>0</v>
      </c>
      <c r="BD116" s="167">
        <f>IF(AZ116=4,G116,0)</f>
        <v>0</v>
      </c>
      <c r="BE116" s="167">
        <f>IF(AZ116=5,G116,0)</f>
        <v>0</v>
      </c>
      <c r="CA116" s="202">
        <v>1</v>
      </c>
      <c r="CB116" s="202">
        <v>9</v>
      </c>
      <c r="CZ116" s="167">
        <v>6.0000000000000002E-5</v>
      </c>
    </row>
    <row r="117" spans="1:104">
      <c r="A117" s="203"/>
      <c r="B117" s="204"/>
      <c r="C117" s="205" t="s">
        <v>175</v>
      </c>
      <c r="D117" s="206"/>
      <c r="E117" s="206"/>
      <c r="F117" s="206"/>
      <c r="G117" s="207"/>
      <c r="L117" s="208" t="s">
        <v>175</v>
      </c>
      <c r="O117" s="195">
        <v>3</v>
      </c>
    </row>
    <row r="118" spans="1:104" ht="22.5">
      <c r="A118" s="196">
        <v>48</v>
      </c>
      <c r="B118" s="197" t="s">
        <v>240</v>
      </c>
      <c r="C118" s="198" t="s">
        <v>241</v>
      </c>
      <c r="D118" s="199" t="s">
        <v>97</v>
      </c>
      <c r="E118" s="200">
        <v>80</v>
      </c>
      <c r="F118" s="200">
        <v>0</v>
      </c>
      <c r="G118" s="201">
        <f>E118*F118</f>
        <v>0</v>
      </c>
      <c r="O118" s="195">
        <v>2</v>
      </c>
      <c r="AA118" s="167">
        <v>1</v>
      </c>
      <c r="AB118" s="167">
        <v>9</v>
      </c>
      <c r="AC118" s="167">
        <v>9</v>
      </c>
      <c r="AZ118" s="167">
        <v>4</v>
      </c>
      <c r="BA118" s="167">
        <f>IF(AZ118=1,G118,0)</f>
        <v>0</v>
      </c>
      <c r="BB118" s="167">
        <f>IF(AZ118=2,G118,0)</f>
        <v>0</v>
      </c>
      <c r="BC118" s="167">
        <f>IF(AZ118=3,G118,0)</f>
        <v>0</v>
      </c>
      <c r="BD118" s="167">
        <f>IF(AZ118=4,G118,0)</f>
        <v>0</v>
      </c>
      <c r="BE118" s="167">
        <f>IF(AZ118=5,G118,0)</f>
        <v>0</v>
      </c>
      <c r="CA118" s="202">
        <v>1</v>
      </c>
      <c r="CB118" s="202">
        <v>9</v>
      </c>
      <c r="CZ118" s="167">
        <v>2.7999999999999998E-4</v>
      </c>
    </row>
    <row r="119" spans="1:104">
      <c r="A119" s="203"/>
      <c r="B119" s="204"/>
      <c r="C119" s="205" t="s">
        <v>242</v>
      </c>
      <c r="D119" s="206"/>
      <c r="E119" s="206"/>
      <c r="F119" s="206"/>
      <c r="G119" s="207"/>
      <c r="L119" s="208" t="s">
        <v>242</v>
      </c>
      <c r="O119" s="195">
        <v>3</v>
      </c>
    </row>
    <row r="120" spans="1:104" ht="22.5">
      <c r="A120" s="196">
        <v>49</v>
      </c>
      <c r="B120" s="197" t="s">
        <v>243</v>
      </c>
      <c r="C120" s="198" t="s">
        <v>244</v>
      </c>
      <c r="D120" s="199" t="s">
        <v>97</v>
      </c>
      <c r="E120" s="200">
        <v>72</v>
      </c>
      <c r="F120" s="200">
        <v>0</v>
      </c>
      <c r="G120" s="201">
        <f>E120*F120</f>
        <v>0</v>
      </c>
      <c r="O120" s="195">
        <v>2</v>
      </c>
      <c r="AA120" s="167">
        <v>1</v>
      </c>
      <c r="AB120" s="167">
        <v>9</v>
      </c>
      <c r="AC120" s="167">
        <v>9</v>
      </c>
      <c r="AZ120" s="167">
        <v>4</v>
      </c>
      <c r="BA120" s="167">
        <f>IF(AZ120=1,G120,0)</f>
        <v>0</v>
      </c>
      <c r="BB120" s="167">
        <f>IF(AZ120=2,G120,0)</f>
        <v>0</v>
      </c>
      <c r="BC120" s="167">
        <f>IF(AZ120=3,G120,0)</f>
        <v>0</v>
      </c>
      <c r="BD120" s="167">
        <f>IF(AZ120=4,G120,0)</f>
        <v>0</v>
      </c>
      <c r="BE120" s="167">
        <f>IF(AZ120=5,G120,0)</f>
        <v>0</v>
      </c>
      <c r="CA120" s="202">
        <v>1</v>
      </c>
      <c r="CB120" s="202">
        <v>9</v>
      </c>
      <c r="CZ120" s="167">
        <v>0</v>
      </c>
    </row>
    <row r="121" spans="1:104">
      <c r="A121" s="203"/>
      <c r="B121" s="204"/>
      <c r="C121" s="205" t="s">
        <v>245</v>
      </c>
      <c r="D121" s="206"/>
      <c r="E121" s="206"/>
      <c r="F121" s="206"/>
      <c r="G121" s="207"/>
      <c r="L121" s="208" t="s">
        <v>245</v>
      </c>
      <c r="O121" s="195">
        <v>3</v>
      </c>
    </row>
    <row r="122" spans="1:104" ht="22.5">
      <c r="A122" s="196">
        <v>50</v>
      </c>
      <c r="B122" s="197" t="s">
        <v>246</v>
      </c>
      <c r="C122" s="198" t="s">
        <v>247</v>
      </c>
      <c r="D122" s="199" t="s">
        <v>90</v>
      </c>
      <c r="E122" s="200">
        <v>24</v>
      </c>
      <c r="F122" s="200">
        <v>0</v>
      </c>
      <c r="G122" s="201">
        <f>E122*F122</f>
        <v>0</v>
      </c>
      <c r="O122" s="195">
        <v>2</v>
      </c>
      <c r="AA122" s="167">
        <v>1</v>
      </c>
      <c r="AB122" s="167">
        <v>9</v>
      </c>
      <c r="AC122" s="167">
        <v>9</v>
      </c>
      <c r="AZ122" s="167">
        <v>4</v>
      </c>
      <c r="BA122" s="167">
        <f>IF(AZ122=1,G122,0)</f>
        <v>0</v>
      </c>
      <c r="BB122" s="167">
        <f>IF(AZ122=2,G122,0)</f>
        <v>0</v>
      </c>
      <c r="BC122" s="167">
        <f>IF(AZ122=3,G122,0)</f>
        <v>0</v>
      </c>
      <c r="BD122" s="167">
        <f>IF(AZ122=4,G122,0)</f>
        <v>0</v>
      </c>
      <c r="BE122" s="167">
        <f>IF(AZ122=5,G122,0)</f>
        <v>0</v>
      </c>
      <c r="CA122" s="202">
        <v>1</v>
      </c>
      <c r="CB122" s="202">
        <v>9</v>
      </c>
      <c r="CZ122" s="167">
        <v>2.5000000000000001E-4</v>
      </c>
    </row>
    <row r="123" spans="1:104">
      <c r="A123" s="203"/>
      <c r="B123" s="204"/>
      <c r="C123" s="205" t="s">
        <v>248</v>
      </c>
      <c r="D123" s="206"/>
      <c r="E123" s="206"/>
      <c r="F123" s="206"/>
      <c r="G123" s="207"/>
      <c r="L123" s="208" t="s">
        <v>248</v>
      </c>
      <c r="O123" s="195">
        <v>3</v>
      </c>
    </row>
    <row r="124" spans="1:104">
      <c r="A124" s="196">
        <v>51</v>
      </c>
      <c r="B124" s="197" t="s">
        <v>249</v>
      </c>
      <c r="C124" s="198" t="s">
        <v>250</v>
      </c>
      <c r="D124" s="199" t="s">
        <v>90</v>
      </c>
      <c r="E124" s="200">
        <v>1</v>
      </c>
      <c r="F124" s="200">
        <v>0</v>
      </c>
      <c r="G124" s="201">
        <f>E124*F124</f>
        <v>0</v>
      </c>
      <c r="O124" s="195">
        <v>2</v>
      </c>
      <c r="AA124" s="167">
        <v>1</v>
      </c>
      <c r="AB124" s="167">
        <v>9</v>
      </c>
      <c r="AC124" s="167">
        <v>9</v>
      </c>
      <c r="AZ124" s="167">
        <v>4</v>
      </c>
      <c r="BA124" s="167">
        <f>IF(AZ124=1,G124,0)</f>
        <v>0</v>
      </c>
      <c r="BB124" s="167">
        <f>IF(AZ124=2,G124,0)</f>
        <v>0</v>
      </c>
      <c r="BC124" s="167">
        <f>IF(AZ124=3,G124,0)</f>
        <v>0</v>
      </c>
      <c r="BD124" s="167">
        <f>IF(AZ124=4,G124,0)</f>
        <v>0</v>
      </c>
      <c r="BE124" s="167">
        <f>IF(AZ124=5,G124,0)</f>
        <v>0</v>
      </c>
      <c r="CA124" s="202">
        <v>1</v>
      </c>
      <c r="CB124" s="202">
        <v>9</v>
      </c>
      <c r="CZ124" s="167">
        <v>0</v>
      </c>
    </row>
    <row r="125" spans="1:104">
      <c r="A125" s="203"/>
      <c r="B125" s="204"/>
      <c r="C125" s="205" t="s">
        <v>251</v>
      </c>
      <c r="D125" s="206"/>
      <c r="E125" s="206"/>
      <c r="F125" s="206"/>
      <c r="G125" s="207"/>
      <c r="L125" s="208" t="s">
        <v>251</v>
      </c>
      <c r="O125" s="195">
        <v>3</v>
      </c>
    </row>
    <row r="126" spans="1:104">
      <c r="A126" s="196">
        <v>52</v>
      </c>
      <c r="B126" s="197" t="s">
        <v>252</v>
      </c>
      <c r="C126" s="198" t="s">
        <v>253</v>
      </c>
      <c r="D126" s="199" t="s">
        <v>90</v>
      </c>
      <c r="E126" s="200">
        <v>3</v>
      </c>
      <c r="F126" s="200">
        <v>0</v>
      </c>
      <c r="G126" s="201">
        <f>E126*F126</f>
        <v>0</v>
      </c>
      <c r="O126" s="195">
        <v>2</v>
      </c>
      <c r="AA126" s="167">
        <v>1</v>
      </c>
      <c r="AB126" s="167">
        <v>9</v>
      </c>
      <c r="AC126" s="167">
        <v>9</v>
      </c>
      <c r="AZ126" s="167">
        <v>4</v>
      </c>
      <c r="BA126" s="167">
        <f>IF(AZ126=1,G126,0)</f>
        <v>0</v>
      </c>
      <c r="BB126" s="167">
        <f>IF(AZ126=2,G126,0)</f>
        <v>0</v>
      </c>
      <c r="BC126" s="167">
        <f>IF(AZ126=3,G126,0)</f>
        <v>0</v>
      </c>
      <c r="BD126" s="167">
        <f>IF(AZ126=4,G126,0)</f>
        <v>0</v>
      </c>
      <c r="BE126" s="167">
        <f>IF(AZ126=5,G126,0)</f>
        <v>0</v>
      </c>
      <c r="CA126" s="202">
        <v>1</v>
      </c>
      <c r="CB126" s="202">
        <v>9</v>
      </c>
      <c r="CZ126" s="167">
        <v>0</v>
      </c>
    </row>
    <row r="127" spans="1:104">
      <c r="A127" s="203"/>
      <c r="B127" s="204"/>
      <c r="C127" s="205" t="s">
        <v>254</v>
      </c>
      <c r="D127" s="206"/>
      <c r="E127" s="206"/>
      <c r="F127" s="206"/>
      <c r="G127" s="207"/>
      <c r="L127" s="208" t="s">
        <v>254</v>
      </c>
      <c r="O127" s="195">
        <v>3</v>
      </c>
    </row>
    <row r="128" spans="1:104">
      <c r="A128" s="196">
        <v>53</v>
      </c>
      <c r="B128" s="197" t="s">
        <v>255</v>
      </c>
      <c r="C128" s="198" t="s">
        <v>256</v>
      </c>
      <c r="D128" s="199" t="s">
        <v>90</v>
      </c>
      <c r="E128" s="200">
        <v>1</v>
      </c>
      <c r="F128" s="200">
        <v>0</v>
      </c>
      <c r="G128" s="201">
        <f>E128*F128</f>
        <v>0</v>
      </c>
      <c r="O128" s="195">
        <v>2</v>
      </c>
      <c r="AA128" s="167">
        <v>1</v>
      </c>
      <c r="AB128" s="167">
        <v>9</v>
      </c>
      <c r="AC128" s="167">
        <v>9</v>
      </c>
      <c r="AZ128" s="167">
        <v>4</v>
      </c>
      <c r="BA128" s="167">
        <f>IF(AZ128=1,G128,0)</f>
        <v>0</v>
      </c>
      <c r="BB128" s="167">
        <f>IF(AZ128=2,G128,0)</f>
        <v>0</v>
      </c>
      <c r="BC128" s="167">
        <f>IF(AZ128=3,G128,0)</f>
        <v>0</v>
      </c>
      <c r="BD128" s="167">
        <f>IF(AZ128=4,G128,0)</f>
        <v>0</v>
      </c>
      <c r="BE128" s="167">
        <f>IF(AZ128=5,G128,0)</f>
        <v>0</v>
      </c>
      <c r="CA128" s="202">
        <v>1</v>
      </c>
      <c r="CB128" s="202">
        <v>9</v>
      </c>
      <c r="CZ128" s="167">
        <v>0</v>
      </c>
    </row>
    <row r="129" spans="1:104" ht="22.5">
      <c r="A129" s="203"/>
      <c r="B129" s="204"/>
      <c r="C129" s="205" t="s">
        <v>257</v>
      </c>
      <c r="D129" s="206"/>
      <c r="E129" s="206"/>
      <c r="F129" s="206"/>
      <c r="G129" s="207"/>
      <c r="L129" s="208" t="s">
        <v>257</v>
      </c>
      <c r="O129" s="195">
        <v>3</v>
      </c>
    </row>
    <row r="130" spans="1:104" ht="22.5">
      <c r="A130" s="196">
        <v>54</v>
      </c>
      <c r="B130" s="197" t="s">
        <v>258</v>
      </c>
      <c r="C130" s="198" t="s">
        <v>259</v>
      </c>
      <c r="D130" s="199" t="s">
        <v>90</v>
      </c>
      <c r="E130" s="200">
        <v>4</v>
      </c>
      <c r="F130" s="200">
        <v>0</v>
      </c>
      <c r="G130" s="201">
        <f>E130*F130</f>
        <v>0</v>
      </c>
      <c r="O130" s="195">
        <v>2</v>
      </c>
      <c r="AA130" s="167">
        <v>1</v>
      </c>
      <c r="AB130" s="167">
        <v>9</v>
      </c>
      <c r="AC130" s="167">
        <v>9</v>
      </c>
      <c r="AZ130" s="167">
        <v>4</v>
      </c>
      <c r="BA130" s="167">
        <f>IF(AZ130=1,G130,0)</f>
        <v>0</v>
      </c>
      <c r="BB130" s="167">
        <f>IF(AZ130=2,G130,0)</f>
        <v>0</v>
      </c>
      <c r="BC130" s="167">
        <f>IF(AZ130=3,G130,0)</f>
        <v>0</v>
      </c>
      <c r="BD130" s="167">
        <f>IF(AZ130=4,G130,0)</f>
        <v>0</v>
      </c>
      <c r="BE130" s="167">
        <f>IF(AZ130=5,G130,0)</f>
        <v>0</v>
      </c>
      <c r="CA130" s="202">
        <v>1</v>
      </c>
      <c r="CB130" s="202">
        <v>9</v>
      </c>
      <c r="CZ130" s="167">
        <v>0</v>
      </c>
    </row>
    <row r="131" spans="1:104">
      <c r="A131" s="203"/>
      <c r="B131" s="204"/>
      <c r="C131" s="205" t="s">
        <v>260</v>
      </c>
      <c r="D131" s="206"/>
      <c r="E131" s="206"/>
      <c r="F131" s="206"/>
      <c r="G131" s="207"/>
      <c r="L131" s="208" t="s">
        <v>260</v>
      </c>
      <c r="O131" s="195">
        <v>3</v>
      </c>
    </row>
    <row r="132" spans="1:104" ht="22.5">
      <c r="A132" s="196">
        <v>55</v>
      </c>
      <c r="B132" s="197" t="s">
        <v>261</v>
      </c>
      <c r="C132" s="198" t="s">
        <v>262</v>
      </c>
      <c r="D132" s="199" t="s">
        <v>97</v>
      </c>
      <c r="E132" s="200">
        <v>650</v>
      </c>
      <c r="F132" s="200">
        <v>0</v>
      </c>
      <c r="G132" s="201">
        <f>E132*F132</f>
        <v>0</v>
      </c>
      <c r="O132" s="195">
        <v>2</v>
      </c>
      <c r="AA132" s="167">
        <v>1</v>
      </c>
      <c r="AB132" s="167">
        <v>9</v>
      </c>
      <c r="AC132" s="167">
        <v>9</v>
      </c>
      <c r="AZ132" s="167">
        <v>4</v>
      </c>
      <c r="BA132" s="167">
        <f>IF(AZ132=1,G132,0)</f>
        <v>0</v>
      </c>
      <c r="BB132" s="167">
        <f>IF(AZ132=2,G132,0)</f>
        <v>0</v>
      </c>
      <c r="BC132" s="167">
        <f>IF(AZ132=3,G132,0)</f>
        <v>0</v>
      </c>
      <c r="BD132" s="167">
        <f>IF(AZ132=4,G132,0)</f>
        <v>0</v>
      </c>
      <c r="BE132" s="167">
        <f>IF(AZ132=5,G132,0)</f>
        <v>0</v>
      </c>
      <c r="CA132" s="202">
        <v>1</v>
      </c>
      <c r="CB132" s="202">
        <v>9</v>
      </c>
      <c r="CZ132" s="167">
        <v>1.7000000000000001E-4</v>
      </c>
    </row>
    <row r="133" spans="1:104">
      <c r="A133" s="203"/>
      <c r="B133" s="209"/>
      <c r="C133" s="210" t="s">
        <v>263</v>
      </c>
      <c r="D133" s="211"/>
      <c r="E133" s="212">
        <v>540</v>
      </c>
      <c r="F133" s="213"/>
      <c r="G133" s="214"/>
      <c r="M133" s="208" t="s">
        <v>263</v>
      </c>
      <c r="O133" s="195"/>
    </row>
    <row r="134" spans="1:104">
      <c r="A134" s="203"/>
      <c r="B134" s="209"/>
      <c r="C134" s="210" t="s">
        <v>264</v>
      </c>
      <c r="D134" s="211"/>
      <c r="E134" s="212">
        <v>110</v>
      </c>
      <c r="F134" s="213"/>
      <c r="G134" s="214"/>
      <c r="M134" s="208" t="s">
        <v>264</v>
      </c>
      <c r="O134" s="195"/>
    </row>
    <row r="135" spans="1:104" ht="22.5">
      <c r="A135" s="196">
        <v>56</v>
      </c>
      <c r="B135" s="197" t="s">
        <v>265</v>
      </c>
      <c r="C135" s="198" t="s">
        <v>266</v>
      </c>
      <c r="D135" s="199" t="s">
        <v>97</v>
      </c>
      <c r="E135" s="200">
        <v>845</v>
      </c>
      <c r="F135" s="200">
        <v>0</v>
      </c>
      <c r="G135" s="201">
        <f>E135*F135</f>
        <v>0</v>
      </c>
      <c r="O135" s="195">
        <v>2</v>
      </c>
      <c r="AA135" s="167">
        <v>1</v>
      </c>
      <c r="AB135" s="167">
        <v>9</v>
      </c>
      <c r="AC135" s="167">
        <v>9</v>
      </c>
      <c r="AZ135" s="167">
        <v>4</v>
      </c>
      <c r="BA135" s="167">
        <f>IF(AZ135=1,G135,0)</f>
        <v>0</v>
      </c>
      <c r="BB135" s="167">
        <f>IF(AZ135=2,G135,0)</f>
        <v>0</v>
      </c>
      <c r="BC135" s="167">
        <f>IF(AZ135=3,G135,0)</f>
        <v>0</v>
      </c>
      <c r="BD135" s="167">
        <f>IF(AZ135=4,G135,0)</f>
        <v>0</v>
      </c>
      <c r="BE135" s="167">
        <f>IF(AZ135=5,G135,0)</f>
        <v>0</v>
      </c>
      <c r="CA135" s="202">
        <v>1</v>
      </c>
      <c r="CB135" s="202">
        <v>9</v>
      </c>
      <c r="CZ135" s="167">
        <v>2.3000000000000001E-4</v>
      </c>
    </row>
    <row r="136" spans="1:104">
      <c r="A136" s="203"/>
      <c r="B136" s="209"/>
      <c r="C136" s="210" t="s">
        <v>267</v>
      </c>
      <c r="D136" s="211"/>
      <c r="E136" s="212">
        <v>75</v>
      </c>
      <c r="F136" s="213"/>
      <c r="G136" s="214"/>
      <c r="M136" s="208" t="s">
        <v>267</v>
      </c>
      <c r="O136" s="195"/>
    </row>
    <row r="137" spans="1:104">
      <c r="A137" s="203"/>
      <c r="B137" s="209"/>
      <c r="C137" s="210" t="s">
        <v>268</v>
      </c>
      <c r="D137" s="211"/>
      <c r="E137" s="212">
        <v>150</v>
      </c>
      <c r="F137" s="213"/>
      <c r="G137" s="214"/>
      <c r="M137" s="208" t="s">
        <v>268</v>
      </c>
      <c r="O137" s="195"/>
    </row>
    <row r="138" spans="1:104">
      <c r="A138" s="203"/>
      <c r="B138" s="209"/>
      <c r="C138" s="210" t="s">
        <v>269</v>
      </c>
      <c r="D138" s="211"/>
      <c r="E138" s="212">
        <v>180</v>
      </c>
      <c r="F138" s="213"/>
      <c r="G138" s="214"/>
      <c r="M138" s="208" t="s">
        <v>269</v>
      </c>
      <c r="O138" s="195"/>
    </row>
    <row r="139" spans="1:104">
      <c r="A139" s="203"/>
      <c r="B139" s="209"/>
      <c r="C139" s="210" t="s">
        <v>270</v>
      </c>
      <c r="D139" s="211"/>
      <c r="E139" s="212">
        <v>160</v>
      </c>
      <c r="F139" s="213"/>
      <c r="G139" s="214"/>
      <c r="M139" s="208" t="s">
        <v>270</v>
      </c>
      <c r="O139" s="195"/>
    </row>
    <row r="140" spans="1:104">
      <c r="A140" s="203"/>
      <c r="B140" s="209"/>
      <c r="C140" s="210" t="s">
        <v>271</v>
      </c>
      <c r="D140" s="211"/>
      <c r="E140" s="212">
        <v>200</v>
      </c>
      <c r="F140" s="213"/>
      <c r="G140" s="214"/>
      <c r="M140" s="208" t="s">
        <v>271</v>
      </c>
      <c r="O140" s="195"/>
    </row>
    <row r="141" spans="1:104">
      <c r="A141" s="203"/>
      <c r="B141" s="209"/>
      <c r="C141" s="210" t="s">
        <v>272</v>
      </c>
      <c r="D141" s="211"/>
      <c r="E141" s="212">
        <v>80</v>
      </c>
      <c r="F141" s="213"/>
      <c r="G141" s="214"/>
      <c r="M141" s="208" t="s">
        <v>272</v>
      </c>
      <c r="O141" s="195"/>
    </row>
    <row r="142" spans="1:104" ht="22.5">
      <c r="A142" s="196">
        <v>57</v>
      </c>
      <c r="B142" s="197" t="s">
        <v>273</v>
      </c>
      <c r="C142" s="198" t="s">
        <v>274</v>
      </c>
      <c r="D142" s="199" t="s">
        <v>97</v>
      </c>
      <c r="E142" s="200">
        <v>25</v>
      </c>
      <c r="F142" s="200">
        <v>0</v>
      </c>
      <c r="G142" s="201">
        <f>E142*F142</f>
        <v>0</v>
      </c>
      <c r="O142" s="195">
        <v>2</v>
      </c>
      <c r="AA142" s="167">
        <v>1</v>
      </c>
      <c r="AB142" s="167">
        <v>9</v>
      </c>
      <c r="AC142" s="167">
        <v>9</v>
      </c>
      <c r="AZ142" s="167">
        <v>4</v>
      </c>
      <c r="BA142" s="167">
        <f>IF(AZ142=1,G142,0)</f>
        <v>0</v>
      </c>
      <c r="BB142" s="167">
        <f>IF(AZ142=2,G142,0)</f>
        <v>0</v>
      </c>
      <c r="BC142" s="167">
        <f>IF(AZ142=3,G142,0)</f>
        <v>0</v>
      </c>
      <c r="BD142" s="167">
        <f>IF(AZ142=4,G142,0)</f>
        <v>0</v>
      </c>
      <c r="BE142" s="167">
        <f>IF(AZ142=5,G142,0)</f>
        <v>0</v>
      </c>
      <c r="CA142" s="202">
        <v>1</v>
      </c>
      <c r="CB142" s="202">
        <v>9</v>
      </c>
      <c r="CZ142" s="167">
        <v>2.2000000000000001E-4</v>
      </c>
    </row>
    <row r="143" spans="1:104">
      <c r="A143" s="203"/>
      <c r="B143" s="204"/>
      <c r="C143" s="205" t="s">
        <v>275</v>
      </c>
      <c r="D143" s="206"/>
      <c r="E143" s="206"/>
      <c r="F143" s="206"/>
      <c r="G143" s="207"/>
      <c r="L143" s="208" t="s">
        <v>275</v>
      </c>
      <c r="O143" s="195">
        <v>3</v>
      </c>
    </row>
    <row r="144" spans="1:104" ht="22.5">
      <c r="A144" s="196">
        <v>58</v>
      </c>
      <c r="B144" s="197" t="s">
        <v>276</v>
      </c>
      <c r="C144" s="198" t="s">
        <v>277</v>
      </c>
      <c r="D144" s="199" t="s">
        <v>97</v>
      </c>
      <c r="E144" s="200">
        <v>20</v>
      </c>
      <c r="F144" s="200">
        <v>0</v>
      </c>
      <c r="G144" s="201">
        <f>E144*F144</f>
        <v>0</v>
      </c>
      <c r="O144" s="195">
        <v>2</v>
      </c>
      <c r="AA144" s="167">
        <v>1</v>
      </c>
      <c r="AB144" s="167">
        <v>9</v>
      </c>
      <c r="AC144" s="167">
        <v>9</v>
      </c>
      <c r="AZ144" s="167">
        <v>4</v>
      </c>
      <c r="BA144" s="167">
        <f>IF(AZ144=1,G144,0)</f>
        <v>0</v>
      </c>
      <c r="BB144" s="167">
        <f>IF(AZ144=2,G144,0)</f>
        <v>0</v>
      </c>
      <c r="BC144" s="167">
        <f>IF(AZ144=3,G144,0)</f>
        <v>0</v>
      </c>
      <c r="BD144" s="167">
        <f>IF(AZ144=4,G144,0)</f>
        <v>0</v>
      </c>
      <c r="BE144" s="167">
        <f>IF(AZ144=5,G144,0)</f>
        <v>0</v>
      </c>
      <c r="CA144" s="202">
        <v>1</v>
      </c>
      <c r="CB144" s="202">
        <v>9</v>
      </c>
      <c r="CZ144" s="167">
        <v>3.2000000000000003E-4</v>
      </c>
    </row>
    <row r="145" spans="1:104">
      <c r="A145" s="203"/>
      <c r="B145" s="204"/>
      <c r="C145" s="205" t="s">
        <v>278</v>
      </c>
      <c r="D145" s="206"/>
      <c r="E145" s="206"/>
      <c r="F145" s="206"/>
      <c r="G145" s="207"/>
      <c r="L145" s="208" t="s">
        <v>278</v>
      </c>
      <c r="O145" s="195">
        <v>3</v>
      </c>
    </row>
    <row r="146" spans="1:104" ht="22.5">
      <c r="A146" s="196">
        <v>59</v>
      </c>
      <c r="B146" s="197" t="s">
        <v>279</v>
      </c>
      <c r="C146" s="198" t="s">
        <v>280</v>
      </c>
      <c r="D146" s="199" t="s">
        <v>97</v>
      </c>
      <c r="E146" s="200">
        <v>35</v>
      </c>
      <c r="F146" s="200">
        <v>0</v>
      </c>
      <c r="G146" s="201">
        <f>E146*F146</f>
        <v>0</v>
      </c>
      <c r="O146" s="195">
        <v>2</v>
      </c>
      <c r="AA146" s="167">
        <v>1</v>
      </c>
      <c r="AB146" s="167">
        <v>9</v>
      </c>
      <c r="AC146" s="167">
        <v>9</v>
      </c>
      <c r="AZ146" s="167">
        <v>4</v>
      </c>
      <c r="BA146" s="167">
        <f>IF(AZ146=1,G146,0)</f>
        <v>0</v>
      </c>
      <c r="BB146" s="167">
        <f>IF(AZ146=2,G146,0)</f>
        <v>0</v>
      </c>
      <c r="BC146" s="167">
        <f>IF(AZ146=3,G146,0)</f>
        <v>0</v>
      </c>
      <c r="BD146" s="167">
        <f>IF(AZ146=4,G146,0)</f>
        <v>0</v>
      </c>
      <c r="BE146" s="167">
        <f>IF(AZ146=5,G146,0)</f>
        <v>0</v>
      </c>
      <c r="CA146" s="202">
        <v>1</v>
      </c>
      <c r="CB146" s="202">
        <v>9</v>
      </c>
      <c r="CZ146" s="167">
        <v>5.5999999999999995E-4</v>
      </c>
    </row>
    <row r="147" spans="1:104">
      <c r="A147" s="203"/>
      <c r="B147" s="204"/>
      <c r="C147" s="205" t="s">
        <v>281</v>
      </c>
      <c r="D147" s="206"/>
      <c r="E147" s="206"/>
      <c r="F147" s="206"/>
      <c r="G147" s="207"/>
      <c r="L147" s="208" t="s">
        <v>281</v>
      </c>
      <c r="O147" s="195">
        <v>3</v>
      </c>
    </row>
    <row r="148" spans="1:104" ht="22.5">
      <c r="A148" s="196">
        <v>60</v>
      </c>
      <c r="B148" s="197" t="s">
        <v>282</v>
      </c>
      <c r="C148" s="198" t="s">
        <v>283</v>
      </c>
      <c r="D148" s="199" t="s">
        <v>97</v>
      </c>
      <c r="E148" s="200">
        <v>123</v>
      </c>
      <c r="F148" s="200">
        <v>0</v>
      </c>
      <c r="G148" s="201">
        <f>E148*F148</f>
        <v>0</v>
      </c>
      <c r="O148" s="195">
        <v>2</v>
      </c>
      <c r="AA148" s="167">
        <v>1</v>
      </c>
      <c r="AB148" s="167">
        <v>9</v>
      </c>
      <c r="AC148" s="167">
        <v>9</v>
      </c>
      <c r="AZ148" s="167">
        <v>4</v>
      </c>
      <c r="BA148" s="167">
        <f>IF(AZ148=1,G148,0)</f>
        <v>0</v>
      </c>
      <c r="BB148" s="167">
        <f>IF(AZ148=2,G148,0)</f>
        <v>0</v>
      </c>
      <c r="BC148" s="167">
        <f>IF(AZ148=3,G148,0)</f>
        <v>0</v>
      </c>
      <c r="BD148" s="167">
        <f>IF(AZ148=4,G148,0)</f>
        <v>0</v>
      </c>
      <c r="BE148" s="167">
        <f>IF(AZ148=5,G148,0)</f>
        <v>0</v>
      </c>
      <c r="CA148" s="202">
        <v>1</v>
      </c>
      <c r="CB148" s="202">
        <v>9</v>
      </c>
      <c r="CZ148" s="167">
        <v>8.0000000000000004E-4</v>
      </c>
    </row>
    <row r="149" spans="1:104">
      <c r="A149" s="203"/>
      <c r="B149" s="204"/>
      <c r="C149" s="205" t="s">
        <v>281</v>
      </c>
      <c r="D149" s="206"/>
      <c r="E149" s="206"/>
      <c r="F149" s="206"/>
      <c r="G149" s="207"/>
      <c r="L149" s="208" t="s">
        <v>281</v>
      </c>
      <c r="O149" s="195">
        <v>3</v>
      </c>
    </row>
    <row r="150" spans="1:104">
      <c r="A150" s="203"/>
      <c r="B150" s="209"/>
      <c r="C150" s="210" t="s">
        <v>284</v>
      </c>
      <c r="D150" s="211"/>
      <c r="E150" s="212">
        <v>2</v>
      </c>
      <c r="F150" s="213"/>
      <c r="G150" s="214"/>
      <c r="M150" s="208" t="s">
        <v>284</v>
      </c>
      <c r="O150" s="195"/>
    </row>
    <row r="151" spans="1:104">
      <c r="A151" s="203"/>
      <c r="B151" s="209"/>
      <c r="C151" s="210" t="s">
        <v>285</v>
      </c>
      <c r="D151" s="211"/>
      <c r="E151" s="212">
        <v>37</v>
      </c>
      <c r="F151" s="213"/>
      <c r="G151" s="214"/>
      <c r="M151" s="208" t="s">
        <v>285</v>
      </c>
      <c r="O151" s="195"/>
    </row>
    <row r="152" spans="1:104">
      <c r="A152" s="203"/>
      <c r="B152" s="209"/>
      <c r="C152" s="210" t="s">
        <v>286</v>
      </c>
      <c r="D152" s="211"/>
      <c r="E152" s="212">
        <v>74</v>
      </c>
      <c r="F152" s="213"/>
      <c r="G152" s="214"/>
      <c r="M152" s="208" t="s">
        <v>286</v>
      </c>
      <c r="O152" s="195"/>
    </row>
    <row r="153" spans="1:104">
      <c r="A153" s="203"/>
      <c r="B153" s="209"/>
      <c r="C153" s="210" t="s">
        <v>287</v>
      </c>
      <c r="D153" s="211"/>
      <c r="E153" s="212">
        <v>10</v>
      </c>
      <c r="F153" s="213"/>
      <c r="G153" s="214"/>
      <c r="M153" s="208" t="s">
        <v>287</v>
      </c>
      <c r="O153" s="195"/>
    </row>
    <row r="154" spans="1:104" ht="22.5">
      <c r="A154" s="196">
        <v>61</v>
      </c>
      <c r="B154" s="197" t="s">
        <v>288</v>
      </c>
      <c r="C154" s="198" t="s">
        <v>289</v>
      </c>
      <c r="D154" s="199" t="s">
        <v>97</v>
      </c>
      <c r="E154" s="200">
        <v>10</v>
      </c>
      <c r="F154" s="200">
        <v>0</v>
      </c>
      <c r="G154" s="201">
        <f>E154*F154</f>
        <v>0</v>
      </c>
      <c r="O154" s="195">
        <v>2</v>
      </c>
      <c r="AA154" s="167">
        <v>1</v>
      </c>
      <c r="AB154" s="167">
        <v>9</v>
      </c>
      <c r="AC154" s="167">
        <v>9</v>
      </c>
      <c r="AZ154" s="167">
        <v>4</v>
      </c>
      <c r="BA154" s="167">
        <f>IF(AZ154=1,G154,0)</f>
        <v>0</v>
      </c>
      <c r="BB154" s="167">
        <f>IF(AZ154=2,G154,0)</f>
        <v>0</v>
      </c>
      <c r="BC154" s="167">
        <f>IF(AZ154=3,G154,0)</f>
        <v>0</v>
      </c>
      <c r="BD154" s="167">
        <f>IF(AZ154=4,G154,0)</f>
        <v>0</v>
      </c>
      <c r="BE154" s="167">
        <f>IF(AZ154=5,G154,0)</f>
        <v>0</v>
      </c>
      <c r="CA154" s="202">
        <v>1</v>
      </c>
      <c r="CB154" s="202">
        <v>9</v>
      </c>
      <c r="CZ154" s="167">
        <v>1.1999999999999999E-3</v>
      </c>
    </row>
    <row r="155" spans="1:104">
      <c r="A155" s="203"/>
      <c r="B155" s="204"/>
      <c r="C155" s="205" t="s">
        <v>281</v>
      </c>
      <c r="D155" s="206"/>
      <c r="E155" s="206"/>
      <c r="F155" s="206"/>
      <c r="G155" s="207"/>
      <c r="L155" s="208" t="s">
        <v>281</v>
      </c>
      <c r="O155" s="195">
        <v>3</v>
      </c>
    </row>
    <row r="156" spans="1:104">
      <c r="A156" s="196">
        <v>62</v>
      </c>
      <c r="B156" s="197" t="s">
        <v>290</v>
      </c>
      <c r="C156" s="198" t="s">
        <v>291</v>
      </c>
      <c r="D156" s="199" t="s">
        <v>90</v>
      </c>
      <c r="E156" s="200">
        <v>3</v>
      </c>
      <c r="F156" s="200">
        <v>0</v>
      </c>
      <c r="G156" s="201">
        <f>E156*F156</f>
        <v>0</v>
      </c>
      <c r="O156" s="195">
        <v>2</v>
      </c>
      <c r="AA156" s="167">
        <v>3</v>
      </c>
      <c r="AB156" s="167">
        <v>9</v>
      </c>
      <c r="AC156" s="167" t="s">
        <v>290</v>
      </c>
      <c r="AZ156" s="167">
        <v>3</v>
      </c>
      <c r="BA156" s="167">
        <f>IF(AZ156=1,G156,0)</f>
        <v>0</v>
      </c>
      <c r="BB156" s="167">
        <f>IF(AZ156=2,G156,0)</f>
        <v>0</v>
      </c>
      <c r="BC156" s="167">
        <f>IF(AZ156=3,G156,0)</f>
        <v>0</v>
      </c>
      <c r="BD156" s="167">
        <f>IF(AZ156=4,G156,0)</f>
        <v>0</v>
      </c>
      <c r="BE156" s="167">
        <f>IF(AZ156=5,G156,0)</f>
        <v>0</v>
      </c>
      <c r="CA156" s="202">
        <v>3</v>
      </c>
      <c r="CB156" s="202">
        <v>9</v>
      </c>
      <c r="CZ156" s="167">
        <v>0</v>
      </c>
    </row>
    <row r="157" spans="1:104">
      <c r="A157" s="203"/>
      <c r="B157" s="204"/>
      <c r="C157" s="205" t="s">
        <v>292</v>
      </c>
      <c r="D157" s="206"/>
      <c r="E157" s="206"/>
      <c r="F157" s="206"/>
      <c r="G157" s="207"/>
      <c r="L157" s="208" t="s">
        <v>292</v>
      </c>
      <c r="O157" s="195">
        <v>3</v>
      </c>
    </row>
    <row r="158" spans="1:104">
      <c r="A158" s="196">
        <v>63</v>
      </c>
      <c r="B158" s="197" t="s">
        <v>293</v>
      </c>
      <c r="C158" s="198" t="s">
        <v>294</v>
      </c>
      <c r="D158" s="199" t="s">
        <v>90</v>
      </c>
      <c r="E158" s="200">
        <v>1</v>
      </c>
      <c r="F158" s="200">
        <v>0</v>
      </c>
      <c r="G158" s="201">
        <f>E158*F158</f>
        <v>0</v>
      </c>
      <c r="O158" s="195">
        <v>2</v>
      </c>
      <c r="AA158" s="167">
        <v>3</v>
      </c>
      <c r="AB158" s="167">
        <v>9</v>
      </c>
      <c r="AC158" s="167" t="s">
        <v>293</v>
      </c>
      <c r="AZ158" s="167">
        <v>3</v>
      </c>
      <c r="BA158" s="167">
        <f>IF(AZ158=1,G158,0)</f>
        <v>0</v>
      </c>
      <c r="BB158" s="167">
        <f>IF(AZ158=2,G158,0)</f>
        <v>0</v>
      </c>
      <c r="BC158" s="167">
        <f>IF(AZ158=3,G158,0)</f>
        <v>0</v>
      </c>
      <c r="BD158" s="167">
        <f>IF(AZ158=4,G158,0)</f>
        <v>0</v>
      </c>
      <c r="BE158" s="167">
        <f>IF(AZ158=5,G158,0)</f>
        <v>0</v>
      </c>
      <c r="CA158" s="202">
        <v>3</v>
      </c>
      <c r="CB158" s="202">
        <v>9</v>
      </c>
      <c r="CZ158" s="167">
        <v>0</v>
      </c>
    </row>
    <row r="159" spans="1:104">
      <c r="A159" s="203"/>
      <c r="B159" s="204"/>
      <c r="C159" s="205" t="s">
        <v>292</v>
      </c>
      <c r="D159" s="206"/>
      <c r="E159" s="206"/>
      <c r="F159" s="206"/>
      <c r="G159" s="207"/>
      <c r="L159" s="208" t="s">
        <v>292</v>
      </c>
      <c r="O159" s="195">
        <v>3</v>
      </c>
    </row>
    <row r="160" spans="1:104">
      <c r="A160" s="196">
        <v>64</v>
      </c>
      <c r="B160" s="197" t="s">
        <v>295</v>
      </c>
      <c r="C160" s="198" t="s">
        <v>296</v>
      </c>
      <c r="D160" s="199" t="s">
        <v>90</v>
      </c>
      <c r="E160" s="200">
        <v>8</v>
      </c>
      <c r="F160" s="200">
        <v>0</v>
      </c>
      <c r="G160" s="201">
        <f>E160*F160</f>
        <v>0</v>
      </c>
      <c r="O160" s="195">
        <v>2</v>
      </c>
      <c r="AA160" s="167">
        <v>3</v>
      </c>
      <c r="AB160" s="167">
        <v>9</v>
      </c>
      <c r="AC160" s="167" t="s">
        <v>295</v>
      </c>
      <c r="AZ160" s="167">
        <v>3</v>
      </c>
      <c r="BA160" s="167">
        <f>IF(AZ160=1,G160,0)</f>
        <v>0</v>
      </c>
      <c r="BB160" s="167">
        <f>IF(AZ160=2,G160,0)</f>
        <v>0</v>
      </c>
      <c r="BC160" s="167">
        <f>IF(AZ160=3,G160,0)</f>
        <v>0</v>
      </c>
      <c r="BD160" s="167">
        <f>IF(AZ160=4,G160,0)</f>
        <v>0</v>
      </c>
      <c r="BE160" s="167">
        <f>IF(AZ160=5,G160,0)</f>
        <v>0</v>
      </c>
      <c r="CA160" s="202">
        <v>3</v>
      </c>
      <c r="CB160" s="202">
        <v>9</v>
      </c>
      <c r="CZ160" s="167">
        <v>0</v>
      </c>
    </row>
    <row r="161" spans="1:104">
      <c r="A161" s="203"/>
      <c r="B161" s="204"/>
      <c r="C161" s="205" t="s">
        <v>292</v>
      </c>
      <c r="D161" s="206"/>
      <c r="E161" s="206"/>
      <c r="F161" s="206"/>
      <c r="G161" s="207"/>
      <c r="L161" s="208" t="s">
        <v>292</v>
      </c>
      <c r="O161" s="195">
        <v>3</v>
      </c>
    </row>
    <row r="162" spans="1:104">
      <c r="A162" s="196">
        <v>65</v>
      </c>
      <c r="B162" s="197" t="s">
        <v>297</v>
      </c>
      <c r="C162" s="198" t="s">
        <v>298</v>
      </c>
      <c r="D162" s="199" t="s">
        <v>90</v>
      </c>
      <c r="E162" s="200">
        <v>8</v>
      </c>
      <c r="F162" s="200">
        <v>0</v>
      </c>
      <c r="G162" s="201">
        <f>E162*F162</f>
        <v>0</v>
      </c>
      <c r="O162" s="195">
        <v>2</v>
      </c>
      <c r="AA162" s="167">
        <v>3</v>
      </c>
      <c r="AB162" s="167">
        <v>9</v>
      </c>
      <c r="AC162" s="167" t="s">
        <v>297</v>
      </c>
      <c r="AZ162" s="167">
        <v>3</v>
      </c>
      <c r="BA162" s="167">
        <f>IF(AZ162=1,G162,0)</f>
        <v>0</v>
      </c>
      <c r="BB162" s="167">
        <f>IF(AZ162=2,G162,0)</f>
        <v>0</v>
      </c>
      <c r="BC162" s="167">
        <f>IF(AZ162=3,G162,0)</f>
        <v>0</v>
      </c>
      <c r="BD162" s="167">
        <f>IF(AZ162=4,G162,0)</f>
        <v>0</v>
      </c>
      <c r="BE162" s="167">
        <f>IF(AZ162=5,G162,0)</f>
        <v>0</v>
      </c>
      <c r="CA162" s="202">
        <v>3</v>
      </c>
      <c r="CB162" s="202">
        <v>9</v>
      </c>
      <c r="CZ162" s="167">
        <v>0</v>
      </c>
    </row>
    <row r="163" spans="1:104">
      <c r="A163" s="203"/>
      <c r="B163" s="204"/>
      <c r="C163" s="205" t="s">
        <v>292</v>
      </c>
      <c r="D163" s="206"/>
      <c r="E163" s="206"/>
      <c r="F163" s="206"/>
      <c r="G163" s="207"/>
      <c r="L163" s="208" t="s">
        <v>292</v>
      </c>
      <c r="O163" s="195">
        <v>3</v>
      </c>
    </row>
    <row r="164" spans="1:104">
      <c r="A164" s="196">
        <v>66</v>
      </c>
      <c r="B164" s="197" t="s">
        <v>299</v>
      </c>
      <c r="C164" s="198" t="s">
        <v>300</v>
      </c>
      <c r="D164" s="199" t="s">
        <v>90</v>
      </c>
      <c r="E164" s="200">
        <v>15</v>
      </c>
      <c r="F164" s="200">
        <v>0</v>
      </c>
      <c r="G164" s="201">
        <f>E164*F164</f>
        <v>0</v>
      </c>
      <c r="O164" s="195">
        <v>2</v>
      </c>
      <c r="AA164" s="167">
        <v>3</v>
      </c>
      <c r="AB164" s="167">
        <v>9</v>
      </c>
      <c r="AC164" s="167" t="s">
        <v>299</v>
      </c>
      <c r="AZ164" s="167">
        <v>3</v>
      </c>
      <c r="BA164" s="167">
        <f>IF(AZ164=1,G164,0)</f>
        <v>0</v>
      </c>
      <c r="BB164" s="167">
        <f>IF(AZ164=2,G164,0)</f>
        <v>0</v>
      </c>
      <c r="BC164" s="167">
        <f>IF(AZ164=3,G164,0)</f>
        <v>0</v>
      </c>
      <c r="BD164" s="167">
        <f>IF(AZ164=4,G164,0)</f>
        <v>0</v>
      </c>
      <c r="BE164" s="167">
        <f>IF(AZ164=5,G164,0)</f>
        <v>0</v>
      </c>
      <c r="CA164" s="202">
        <v>3</v>
      </c>
      <c r="CB164" s="202">
        <v>9</v>
      </c>
      <c r="CZ164" s="167">
        <v>0</v>
      </c>
    </row>
    <row r="165" spans="1:104">
      <c r="A165" s="203"/>
      <c r="B165" s="204"/>
      <c r="C165" s="205" t="s">
        <v>301</v>
      </c>
      <c r="D165" s="206"/>
      <c r="E165" s="206"/>
      <c r="F165" s="206"/>
      <c r="G165" s="207"/>
      <c r="L165" s="208" t="s">
        <v>301</v>
      </c>
      <c r="O165" s="195">
        <v>3</v>
      </c>
    </row>
    <row r="166" spans="1:104">
      <c r="A166" s="196">
        <v>67</v>
      </c>
      <c r="B166" s="197" t="s">
        <v>302</v>
      </c>
      <c r="C166" s="198" t="s">
        <v>303</v>
      </c>
      <c r="D166" s="199" t="s">
        <v>90</v>
      </c>
      <c r="E166" s="200">
        <v>13</v>
      </c>
      <c r="F166" s="200">
        <v>0</v>
      </c>
      <c r="G166" s="201">
        <f>E166*F166</f>
        <v>0</v>
      </c>
      <c r="O166" s="195">
        <v>2</v>
      </c>
      <c r="AA166" s="167">
        <v>3</v>
      </c>
      <c r="AB166" s="167">
        <v>9</v>
      </c>
      <c r="AC166" s="167" t="s">
        <v>302</v>
      </c>
      <c r="AZ166" s="167">
        <v>3</v>
      </c>
      <c r="BA166" s="167">
        <f>IF(AZ166=1,G166,0)</f>
        <v>0</v>
      </c>
      <c r="BB166" s="167">
        <f>IF(AZ166=2,G166,0)</f>
        <v>0</v>
      </c>
      <c r="BC166" s="167">
        <f>IF(AZ166=3,G166,0)</f>
        <v>0</v>
      </c>
      <c r="BD166" s="167">
        <f>IF(AZ166=4,G166,0)</f>
        <v>0</v>
      </c>
      <c r="BE166" s="167">
        <f>IF(AZ166=5,G166,0)</f>
        <v>0</v>
      </c>
      <c r="CA166" s="202">
        <v>3</v>
      </c>
      <c r="CB166" s="202">
        <v>9</v>
      </c>
      <c r="CZ166" s="167">
        <v>0</v>
      </c>
    </row>
    <row r="167" spans="1:104">
      <c r="A167" s="203"/>
      <c r="B167" s="204"/>
      <c r="C167" s="205" t="s">
        <v>292</v>
      </c>
      <c r="D167" s="206"/>
      <c r="E167" s="206"/>
      <c r="F167" s="206"/>
      <c r="G167" s="207"/>
      <c r="L167" s="208" t="s">
        <v>292</v>
      </c>
      <c r="O167" s="195">
        <v>3</v>
      </c>
    </row>
    <row r="168" spans="1:104">
      <c r="A168" s="196">
        <v>68</v>
      </c>
      <c r="B168" s="197" t="s">
        <v>304</v>
      </c>
      <c r="C168" s="198" t="s">
        <v>305</v>
      </c>
      <c r="D168" s="199" t="s">
        <v>90</v>
      </c>
      <c r="E168" s="200">
        <v>1</v>
      </c>
      <c r="F168" s="200">
        <v>0</v>
      </c>
      <c r="G168" s="201">
        <f>E168*F168</f>
        <v>0</v>
      </c>
      <c r="O168" s="195">
        <v>2</v>
      </c>
      <c r="AA168" s="167">
        <v>3</v>
      </c>
      <c r="AB168" s="167">
        <v>9</v>
      </c>
      <c r="AC168" s="167" t="s">
        <v>304</v>
      </c>
      <c r="AZ168" s="167">
        <v>3</v>
      </c>
      <c r="BA168" s="167">
        <f>IF(AZ168=1,G168,0)</f>
        <v>0</v>
      </c>
      <c r="BB168" s="167">
        <f>IF(AZ168=2,G168,0)</f>
        <v>0</v>
      </c>
      <c r="BC168" s="167">
        <f>IF(AZ168=3,G168,0)</f>
        <v>0</v>
      </c>
      <c r="BD168" s="167">
        <f>IF(AZ168=4,G168,0)</f>
        <v>0</v>
      </c>
      <c r="BE168" s="167">
        <f>IF(AZ168=5,G168,0)</f>
        <v>0</v>
      </c>
      <c r="CA168" s="202">
        <v>3</v>
      </c>
      <c r="CB168" s="202">
        <v>9</v>
      </c>
      <c r="CZ168" s="167">
        <v>0</v>
      </c>
    </row>
    <row r="169" spans="1:104">
      <c r="A169" s="203"/>
      <c r="B169" s="204"/>
      <c r="C169" s="205" t="s">
        <v>306</v>
      </c>
      <c r="D169" s="206"/>
      <c r="E169" s="206"/>
      <c r="F169" s="206"/>
      <c r="G169" s="207"/>
      <c r="L169" s="208" t="s">
        <v>306</v>
      </c>
      <c r="O169" s="195">
        <v>3</v>
      </c>
    </row>
    <row r="170" spans="1:104">
      <c r="A170" s="196">
        <v>69</v>
      </c>
      <c r="B170" s="197" t="s">
        <v>307</v>
      </c>
      <c r="C170" s="198" t="s">
        <v>308</v>
      </c>
      <c r="D170" s="199" t="s">
        <v>90</v>
      </c>
      <c r="E170" s="200">
        <v>5</v>
      </c>
      <c r="F170" s="200">
        <v>0</v>
      </c>
      <c r="G170" s="201">
        <f>E170*F170</f>
        <v>0</v>
      </c>
      <c r="O170" s="195">
        <v>2</v>
      </c>
      <c r="AA170" s="167">
        <v>3</v>
      </c>
      <c r="AB170" s="167">
        <v>9</v>
      </c>
      <c r="AC170" s="167" t="s">
        <v>307</v>
      </c>
      <c r="AZ170" s="167">
        <v>3</v>
      </c>
      <c r="BA170" s="167">
        <f>IF(AZ170=1,G170,0)</f>
        <v>0</v>
      </c>
      <c r="BB170" s="167">
        <f>IF(AZ170=2,G170,0)</f>
        <v>0</v>
      </c>
      <c r="BC170" s="167">
        <f>IF(AZ170=3,G170,0)</f>
        <v>0</v>
      </c>
      <c r="BD170" s="167">
        <f>IF(AZ170=4,G170,0)</f>
        <v>0</v>
      </c>
      <c r="BE170" s="167">
        <f>IF(AZ170=5,G170,0)</f>
        <v>0</v>
      </c>
      <c r="CA170" s="202">
        <v>3</v>
      </c>
      <c r="CB170" s="202">
        <v>9</v>
      </c>
      <c r="CZ170" s="167">
        <v>0</v>
      </c>
    </row>
    <row r="171" spans="1:104">
      <c r="A171" s="203"/>
      <c r="B171" s="204"/>
      <c r="C171" s="205" t="s">
        <v>292</v>
      </c>
      <c r="D171" s="206"/>
      <c r="E171" s="206"/>
      <c r="F171" s="206"/>
      <c r="G171" s="207"/>
      <c r="L171" s="208" t="s">
        <v>292</v>
      </c>
      <c r="O171" s="195">
        <v>3</v>
      </c>
    </row>
    <row r="172" spans="1:104">
      <c r="A172" s="196">
        <v>70</v>
      </c>
      <c r="B172" s="197" t="s">
        <v>309</v>
      </c>
      <c r="C172" s="198" t="s">
        <v>310</v>
      </c>
      <c r="D172" s="199" t="s">
        <v>90</v>
      </c>
      <c r="E172" s="200">
        <v>1</v>
      </c>
      <c r="F172" s="200">
        <v>0</v>
      </c>
      <c r="G172" s="201">
        <f>E172*F172</f>
        <v>0</v>
      </c>
      <c r="O172" s="195">
        <v>2</v>
      </c>
      <c r="AA172" s="167">
        <v>3</v>
      </c>
      <c r="AB172" s="167">
        <v>9</v>
      </c>
      <c r="AC172" s="167" t="s">
        <v>309</v>
      </c>
      <c r="AZ172" s="167">
        <v>3</v>
      </c>
      <c r="BA172" s="167">
        <f>IF(AZ172=1,G172,0)</f>
        <v>0</v>
      </c>
      <c r="BB172" s="167">
        <f>IF(AZ172=2,G172,0)</f>
        <v>0</v>
      </c>
      <c r="BC172" s="167">
        <f>IF(AZ172=3,G172,0)</f>
        <v>0</v>
      </c>
      <c r="BD172" s="167">
        <f>IF(AZ172=4,G172,0)</f>
        <v>0</v>
      </c>
      <c r="BE172" s="167">
        <f>IF(AZ172=5,G172,0)</f>
        <v>0</v>
      </c>
      <c r="CA172" s="202">
        <v>3</v>
      </c>
      <c r="CB172" s="202">
        <v>9</v>
      </c>
      <c r="CZ172" s="167">
        <v>0</v>
      </c>
    </row>
    <row r="173" spans="1:104">
      <c r="A173" s="203"/>
      <c r="B173" s="204"/>
      <c r="C173" s="205" t="s">
        <v>292</v>
      </c>
      <c r="D173" s="206"/>
      <c r="E173" s="206"/>
      <c r="F173" s="206"/>
      <c r="G173" s="207"/>
      <c r="L173" s="208" t="s">
        <v>292</v>
      </c>
      <c r="O173" s="195">
        <v>3</v>
      </c>
    </row>
    <row r="174" spans="1:104">
      <c r="A174" s="196">
        <v>71</v>
      </c>
      <c r="B174" s="197" t="s">
        <v>311</v>
      </c>
      <c r="C174" s="198" t="s">
        <v>312</v>
      </c>
      <c r="D174" s="199" t="s">
        <v>90</v>
      </c>
      <c r="E174" s="200">
        <v>7</v>
      </c>
      <c r="F174" s="200">
        <v>0</v>
      </c>
      <c r="G174" s="201">
        <f>E174*F174</f>
        <v>0</v>
      </c>
      <c r="O174" s="195">
        <v>2</v>
      </c>
      <c r="AA174" s="167">
        <v>3</v>
      </c>
      <c r="AB174" s="167">
        <v>9</v>
      </c>
      <c r="AC174" s="167" t="s">
        <v>311</v>
      </c>
      <c r="AZ174" s="167">
        <v>3</v>
      </c>
      <c r="BA174" s="167">
        <f>IF(AZ174=1,G174,0)</f>
        <v>0</v>
      </c>
      <c r="BB174" s="167">
        <f>IF(AZ174=2,G174,0)</f>
        <v>0</v>
      </c>
      <c r="BC174" s="167">
        <f>IF(AZ174=3,G174,0)</f>
        <v>0</v>
      </c>
      <c r="BD174" s="167">
        <f>IF(AZ174=4,G174,0)</f>
        <v>0</v>
      </c>
      <c r="BE174" s="167">
        <f>IF(AZ174=5,G174,0)</f>
        <v>0</v>
      </c>
      <c r="CA174" s="202">
        <v>3</v>
      </c>
      <c r="CB174" s="202">
        <v>9</v>
      </c>
      <c r="CZ174" s="167">
        <v>0</v>
      </c>
    </row>
    <row r="175" spans="1:104">
      <c r="A175" s="203"/>
      <c r="B175" s="204"/>
      <c r="C175" s="205" t="s">
        <v>292</v>
      </c>
      <c r="D175" s="206"/>
      <c r="E175" s="206"/>
      <c r="F175" s="206"/>
      <c r="G175" s="207"/>
      <c r="L175" s="208" t="s">
        <v>292</v>
      </c>
      <c r="O175" s="195">
        <v>3</v>
      </c>
    </row>
    <row r="176" spans="1:104">
      <c r="A176" s="196">
        <v>72</v>
      </c>
      <c r="B176" s="197" t="s">
        <v>313</v>
      </c>
      <c r="C176" s="198" t="s">
        <v>314</v>
      </c>
      <c r="D176" s="199" t="s">
        <v>90</v>
      </c>
      <c r="E176" s="200">
        <v>1</v>
      </c>
      <c r="F176" s="200">
        <v>0</v>
      </c>
      <c r="G176" s="201">
        <f>E176*F176</f>
        <v>0</v>
      </c>
      <c r="O176" s="195">
        <v>2</v>
      </c>
      <c r="AA176" s="167">
        <v>3</v>
      </c>
      <c r="AB176" s="167">
        <v>9</v>
      </c>
      <c r="AC176" s="167" t="s">
        <v>313</v>
      </c>
      <c r="AZ176" s="167">
        <v>3</v>
      </c>
      <c r="BA176" s="167">
        <f>IF(AZ176=1,G176,0)</f>
        <v>0</v>
      </c>
      <c r="BB176" s="167">
        <f>IF(AZ176=2,G176,0)</f>
        <v>0</v>
      </c>
      <c r="BC176" s="167">
        <f>IF(AZ176=3,G176,0)</f>
        <v>0</v>
      </c>
      <c r="BD176" s="167">
        <f>IF(AZ176=4,G176,0)</f>
        <v>0</v>
      </c>
      <c r="BE176" s="167">
        <f>IF(AZ176=5,G176,0)</f>
        <v>0</v>
      </c>
      <c r="CA176" s="202">
        <v>3</v>
      </c>
      <c r="CB176" s="202">
        <v>9</v>
      </c>
      <c r="CZ176" s="167">
        <v>5.8999999999999999E-3</v>
      </c>
    </row>
    <row r="177" spans="1:104">
      <c r="A177" s="203"/>
      <c r="B177" s="204"/>
      <c r="C177" s="205" t="s">
        <v>292</v>
      </c>
      <c r="D177" s="206"/>
      <c r="E177" s="206"/>
      <c r="F177" s="206"/>
      <c r="G177" s="207"/>
      <c r="L177" s="208" t="s">
        <v>292</v>
      </c>
      <c r="O177" s="195">
        <v>3</v>
      </c>
    </row>
    <row r="178" spans="1:104">
      <c r="A178" s="196">
        <v>73</v>
      </c>
      <c r="B178" s="197" t="s">
        <v>315</v>
      </c>
      <c r="C178" s="198" t="s">
        <v>316</v>
      </c>
      <c r="D178" s="199" t="s">
        <v>90</v>
      </c>
      <c r="E178" s="200">
        <v>4</v>
      </c>
      <c r="F178" s="200">
        <v>0</v>
      </c>
      <c r="G178" s="201">
        <f>E178*F178</f>
        <v>0</v>
      </c>
      <c r="O178" s="195">
        <v>2</v>
      </c>
      <c r="AA178" s="167">
        <v>3</v>
      </c>
      <c r="AB178" s="167">
        <v>9</v>
      </c>
      <c r="AC178" s="167">
        <v>35822001013</v>
      </c>
      <c r="AZ178" s="167">
        <v>3</v>
      </c>
      <c r="BA178" s="167">
        <f>IF(AZ178=1,G178,0)</f>
        <v>0</v>
      </c>
      <c r="BB178" s="167">
        <f>IF(AZ178=2,G178,0)</f>
        <v>0</v>
      </c>
      <c r="BC178" s="167">
        <f>IF(AZ178=3,G178,0)</f>
        <v>0</v>
      </c>
      <c r="BD178" s="167">
        <f>IF(AZ178=4,G178,0)</f>
        <v>0</v>
      </c>
      <c r="BE178" s="167">
        <f>IF(AZ178=5,G178,0)</f>
        <v>0</v>
      </c>
      <c r="CA178" s="202">
        <v>3</v>
      </c>
      <c r="CB178" s="202">
        <v>9</v>
      </c>
      <c r="CZ178" s="167">
        <v>1.8000000000000001E-4</v>
      </c>
    </row>
    <row r="179" spans="1:104">
      <c r="A179" s="196">
        <v>74</v>
      </c>
      <c r="B179" s="197" t="s">
        <v>317</v>
      </c>
      <c r="C179" s="198" t="s">
        <v>318</v>
      </c>
      <c r="D179" s="199" t="s">
        <v>90</v>
      </c>
      <c r="E179" s="200">
        <v>16</v>
      </c>
      <c r="F179" s="200">
        <v>0</v>
      </c>
      <c r="G179" s="201">
        <f>E179*F179</f>
        <v>0</v>
      </c>
      <c r="O179" s="195">
        <v>2</v>
      </c>
      <c r="AA179" s="167">
        <v>3</v>
      </c>
      <c r="AB179" s="167">
        <v>9</v>
      </c>
      <c r="AC179" s="167">
        <v>35822001015</v>
      </c>
      <c r="AZ179" s="167">
        <v>3</v>
      </c>
      <c r="BA179" s="167">
        <f>IF(AZ179=1,G179,0)</f>
        <v>0</v>
      </c>
      <c r="BB179" s="167">
        <f>IF(AZ179=2,G179,0)</f>
        <v>0</v>
      </c>
      <c r="BC179" s="167">
        <f>IF(AZ179=3,G179,0)</f>
        <v>0</v>
      </c>
      <c r="BD179" s="167">
        <f>IF(AZ179=4,G179,0)</f>
        <v>0</v>
      </c>
      <c r="BE179" s="167">
        <f>IF(AZ179=5,G179,0)</f>
        <v>0</v>
      </c>
      <c r="CA179" s="202">
        <v>3</v>
      </c>
      <c r="CB179" s="202">
        <v>9</v>
      </c>
      <c r="CZ179" s="167">
        <v>1.8000000000000001E-4</v>
      </c>
    </row>
    <row r="180" spans="1:104">
      <c r="A180" s="196">
        <v>75</v>
      </c>
      <c r="B180" s="197" t="s">
        <v>319</v>
      </c>
      <c r="C180" s="198" t="s">
        <v>320</v>
      </c>
      <c r="D180" s="199" t="s">
        <v>90</v>
      </c>
      <c r="E180" s="200">
        <v>1</v>
      </c>
      <c r="F180" s="200">
        <v>0</v>
      </c>
      <c r="G180" s="201">
        <f>E180*F180</f>
        <v>0</v>
      </c>
      <c r="O180" s="195">
        <v>2</v>
      </c>
      <c r="AA180" s="167">
        <v>3</v>
      </c>
      <c r="AB180" s="167">
        <v>9</v>
      </c>
      <c r="AC180" s="167">
        <v>35822001016</v>
      </c>
      <c r="AZ180" s="167">
        <v>3</v>
      </c>
      <c r="BA180" s="167">
        <f>IF(AZ180=1,G180,0)</f>
        <v>0</v>
      </c>
      <c r="BB180" s="167">
        <f>IF(AZ180=2,G180,0)</f>
        <v>0</v>
      </c>
      <c r="BC180" s="167">
        <f>IF(AZ180=3,G180,0)</f>
        <v>0</v>
      </c>
      <c r="BD180" s="167">
        <f>IF(AZ180=4,G180,0)</f>
        <v>0</v>
      </c>
      <c r="BE180" s="167">
        <f>IF(AZ180=5,G180,0)</f>
        <v>0</v>
      </c>
      <c r="CA180" s="202">
        <v>3</v>
      </c>
      <c r="CB180" s="202">
        <v>9</v>
      </c>
      <c r="CZ180" s="167">
        <v>1.8000000000000001E-4</v>
      </c>
    </row>
    <row r="181" spans="1:104">
      <c r="A181" s="203"/>
      <c r="B181" s="204"/>
      <c r="C181" s="205" t="s">
        <v>321</v>
      </c>
      <c r="D181" s="206"/>
      <c r="E181" s="206"/>
      <c r="F181" s="206"/>
      <c r="G181" s="207"/>
      <c r="L181" s="208" t="s">
        <v>321</v>
      </c>
      <c r="O181" s="195">
        <v>3</v>
      </c>
    </row>
    <row r="182" spans="1:104">
      <c r="A182" s="196">
        <v>76</v>
      </c>
      <c r="B182" s="197" t="s">
        <v>322</v>
      </c>
      <c r="C182" s="198" t="s">
        <v>323</v>
      </c>
      <c r="D182" s="199" t="s">
        <v>90</v>
      </c>
      <c r="E182" s="200">
        <v>1</v>
      </c>
      <c r="F182" s="200">
        <v>0</v>
      </c>
      <c r="G182" s="201">
        <f>E182*F182</f>
        <v>0</v>
      </c>
      <c r="O182" s="195">
        <v>2</v>
      </c>
      <c r="AA182" s="167">
        <v>3</v>
      </c>
      <c r="AB182" s="167">
        <v>9</v>
      </c>
      <c r="AC182" s="167">
        <v>35822001039</v>
      </c>
      <c r="AZ182" s="167">
        <v>3</v>
      </c>
      <c r="BA182" s="167">
        <f>IF(AZ182=1,G182,0)</f>
        <v>0</v>
      </c>
      <c r="BB182" s="167">
        <f>IF(AZ182=2,G182,0)</f>
        <v>0</v>
      </c>
      <c r="BC182" s="167">
        <f>IF(AZ182=3,G182,0)</f>
        <v>0</v>
      </c>
      <c r="BD182" s="167">
        <f>IF(AZ182=4,G182,0)</f>
        <v>0</v>
      </c>
      <c r="BE182" s="167">
        <f>IF(AZ182=5,G182,0)</f>
        <v>0</v>
      </c>
      <c r="CA182" s="202">
        <v>3</v>
      </c>
      <c r="CB182" s="202">
        <v>9</v>
      </c>
      <c r="CZ182" s="167">
        <v>1.8000000000000001E-4</v>
      </c>
    </row>
    <row r="183" spans="1:104">
      <c r="A183" s="196">
        <v>77</v>
      </c>
      <c r="B183" s="197" t="s">
        <v>324</v>
      </c>
      <c r="C183" s="198" t="s">
        <v>325</v>
      </c>
      <c r="D183" s="199" t="s">
        <v>90</v>
      </c>
      <c r="E183" s="200">
        <v>7</v>
      </c>
      <c r="F183" s="200">
        <v>0</v>
      </c>
      <c r="G183" s="201">
        <f>E183*F183</f>
        <v>0</v>
      </c>
      <c r="O183" s="195">
        <v>2</v>
      </c>
      <c r="AA183" s="167">
        <v>3</v>
      </c>
      <c r="AB183" s="167">
        <v>9</v>
      </c>
      <c r="AC183" s="167">
        <v>35822001040</v>
      </c>
      <c r="AZ183" s="167">
        <v>3</v>
      </c>
      <c r="BA183" s="167">
        <f>IF(AZ183=1,G183,0)</f>
        <v>0</v>
      </c>
      <c r="BB183" s="167">
        <f>IF(AZ183=2,G183,0)</f>
        <v>0</v>
      </c>
      <c r="BC183" s="167">
        <f>IF(AZ183=3,G183,0)</f>
        <v>0</v>
      </c>
      <c r="BD183" s="167">
        <f>IF(AZ183=4,G183,0)</f>
        <v>0</v>
      </c>
      <c r="BE183" s="167">
        <f>IF(AZ183=5,G183,0)</f>
        <v>0</v>
      </c>
      <c r="CA183" s="202">
        <v>3</v>
      </c>
      <c r="CB183" s="202">
        <v>9</v>
      </c>
      <c r="CZ183" s="167">
        <v>1.8000000000000001E-4</v>
      </c>
    </row>
    <row r="184" spans="1:104">
      <c r="A184" s="196">
        <v>78</v>
      </c>
      <c r="B184" s="197" t="s">
        <v>326</v>
      </c>
      <c r="C184" s="198" t="s">
        <v>327</v>
      </c>
      <c r="D184" s="199" t="s">
        <v>90</v>
      </c>
      <c r="E184" s="200">
        <v>1</v>
      </c>
      <c r="F184" s="200">
        <v>0</v>
      </c>
      <c r="G184" s="201">
        <f>E184*F184</f>
        <v>0</v>
      </c>
      <c r="O184" s="195">
        <v>2</v>
      </c>
      <c r="AA184" s="167">
        <v>3</v>
      </c>
      <c r="AB184" s="167">
        <v>9</v>
      </c>
      <c r="AC184" s="167">
        <v>35822002314</v>
      </c>
      <c r="AZ184" s="167">
        <v>3</v>
      </c>
      <c r="BA184" s="167">
        <f>IF(AZ184=1,G184,0)</f>
        <v>0</v>
      </c>
      <c r="BB184" s="167">
        <f>IF(AZ184=2,G184,0)</f>
        <v>0</v>
      </c>
      <c r="BC184" s="167">
        <f>IF(AZ184=3,G184,0)</f>
        <v>0</v>
      </c>
      <c r="BD184" s="167">
        <f>IF(AZ184=4,G184,0)</f>
        <v>0</v>
      </c>
      <c r="BE184" s="167">
        <f>IF(AZ184=5,G184,0)</f>
        <v>0</v>
      </c>
      <c r="CA184" s="202">
        <v>3</v>
      </c>
      <c r="CB184" s="202">
        <v>9</v>
      </c>
      <c r="CZ184" s="167">
        <v>5.0000000000000001E-4</v>
      </c>
    </row>
    <row r="185" spans="1:104">
      <c r="A185" s="196">
        <v>79</v>
      </c>
      <c r="B185" s="197" t="s">
        <v>328</v>
      </c>
      <c r="C185" s="198" t="s">
        <v>329</v>
      </c>
      <c r="D185" s="199" t="s">
        <v>90</v>
      </c>
      <c r="E185" s="200">
        <v>1</v>
      </c>
      <c r="F185" s="200">
        <v>0</v>
      </c>
      <c r="G185" s="201">
        <f>E185*F185</f>
        <v>0</v>
      </c>
      <c r="O185" s="195">
        <v>2</v>
      </c>
      <c r="AA185" s="167">
        <v>3</v>
      </c>
      <c r="AB185" s="167">
        <v>9</v>
      </c>
      <c r="AC185" s="167">
        <v>35822002318</v>
      </c>
      <c r="AZ185" s="167">
        <v>3</v>
      </c>
      <c r="BA185" s="167">
        <f>IF(AZ185=1,G185,0)</f>
        <v>0</v>
      </c>
      <c r="BB185" s="167">
        <f>IF(AZ185=2,G185,0)</f>
        <v>0</v>
      </c>
      <c r="BC185" s="167">
        <f>IF(AZ185=3,G185,0)</f>
        <v>0</v>
      </c>
      <c r="BD185" s="167">
        <f>IF(AZ185=4,G185,0)</f>
        <v>0</v>
      </c>
      <c r="BE185" s="167">
        <f>IF(AZ185=5,G185,0)</f>
        <v>0</v>
      </c>
      <c r="CA185" s="202">
        <v>3</v>
      </c>
      <c r="CB185" s="202">
        <v>9</v>
      </c>
      <c r="CZ185" s="167">
        <v>5.0000000000000001E-4</v>
      </c>
    </row>
    <row r="186" spans="1:104">
      <c r="A186" s="196">
        <v>80</v>
      </c>
      <c r="B186" s="197" t="s">
        <v>330</v>
      </c>
      <c r="C186" s="198" t="s">
        <v>331</v>
      </c>
      <c r="D186" s="199" t="s">
        <v>90</v>
      </c>
      <c r="E186" s="200">
        <v>1</v>
      </c>
      <c r="F186" s="200">
        <v>0</v>
      </c>
      <c r="G186" s="201">
        <f>E186*F186</f>
        <v>0</v>
      </c>
      <c r="O186" s="195">
        <v>2</v>
      </c>
      <c r="AA186" s="167">
        <v>3</v>
      </c>
      <c r="AB186" s="167">
        <v>9</v>
      </c>
      <c r="AC186" s="167">
        <v>35822002319</v>
      </c>
      <c r="AZ186" s="167">
        <v>3</v>
      </c>
      <c r="BA186" s="167">
        <f>IF(AZ186=1,G186,0)</f>
        <v>0</v>
      </c>
      <c r="BB186" s="167">
        <f>IF(AZ186=2,G186,0)</f>
        <v>0</v>
      </c>
      <c r="BC186" s="167">
        <f>IF(AZ186=3,G186,0)</f>
        <v>0</v>
      </c>
      <c r="BD186" s="167">
        <f>IF(AZ186=4,G186,0)</f>
        <v>0</v>
      </c>
      <c r="BE186" s="167">
        <f>IF(AZ186=5,G186,0)</f>
        <v>0</v>
      </c>
      <c r="CA186" s="202">
        <v>3</v>
      </c>
      <c r="CB186" s="202">
        <v>9</v>
      </c>
      <c r="CZ186" s="167">
        <v>5.0000000000000001E-4</v>
      </c>
    </row>
    <row r="187" spans="1:104">
      <c r="A187" s="196">
        <v>81</v>
      </c>
      <c r="B187" s="197" t="s">
        <v>332</v>
      </c>
      <c r="C187" s="198" t="s">
        <v>333</v>
      </c>
      <c r="D187" s="199" t="s">
        <v>90</v>
      </c>
      <c r="E187" s="200">
        <v>1</v>
      </c>
      <c r="F187" s="200">
        <v>0</v>
      </c>
      <c r="G187" s="201">
        <f>E187*F187</f>
        <v>0</v>
      </c>
      <c r="O187" s="195">
        <v>2</v>
      </c>
      <c r="AA187" s="167">
        <v>3</v>
      </c>
      <c r="AB187" s="167">
        <v>9</v>
      </c>
      <c r="AC187" s="167">
        <v>35822002332</v>
      </c>
      <c r="AZ187" s="167">
        <v>3</v>
      </c>
      <c r="BA187" s="167">
        <f>IF(AZ187=1,G187,0)</f>
        <v>0</v>
      </c>
      <c r="BB187" s="167">
        <f>IF(AZ187=2,G187,0)</f>
        <v>0</v>
      </c>
      <c r="BC187" s="167">
        <f>IF(AZ187=3,G187,0)</f>
        <v>0</v>
      </c>
      <c r="BD187" s="167">
        <f>IF(AZ187=4,G187,0)</f>
        <v>0</v>
      </c>
      <c r="BE187" s="167">
        <f>IF(AZ187=5,G187,0)</f>
        <v>0</v>
      </c>
      <c r="CA187" s="202">
        <v>3</v>
      </c>
      <c r="CB187" s="202">
        <v>9</v>
      </c>
      <c r="CZ187" s="167">
        <v>5.0000000000000001E-4</v>
      </c>
    </row>
    <row r="188" spans="1:104">
      <c r="A188" s="196">
        <v>82</v>
      </c>
      <c r="B188" s="197" t="s">
        <v>334</v>
      </c>
      <c r="C188" s="198" t="s">
        <v>335</v>
      </c>
      <c r="D188" s="199" t="s">
        <v>90</v>
      </c>
      <c r="E188" s="200">
        <v>9</v>
      </c>
      <c r="F188" s="200">
        <v>0</v>
      </c>
      <c r="G188" s="201">
        <f>E188*F188</f>
        <v>0</v>
      </c>
      <c r="O188" s="195">
        <v>2</v>
      </c>
      <c r="AA188" s="167">
        <v>3</v>
      </c>
      <c r="AB188" s="167">
        <v>9</v>
      </c>
      <c r="AC188" s="167">
        <v>35824707</v>
      </c>
      <c r="AZ188" s="167">
        <v>3</v>
      </c>
      <c r="BA188" s="167">
        <f>IF(AZ188=1,G188,0)</f>
        <v>0</v>
      </c>
      <c r="BB188" s="167">
        <f>IF(AZ188=2,G188,0)</f>
        <v>0</v>
      </c>
      <c r="BC188" s="167">
        <f>IF(AZ188=3,G188,0)</f>
        <v>0</v>
      </c>
      <c r="BD188" s="167">
        <f>IF(AZ188=4,G188,0)</f>
        <v>0</v>
      </c>
      <c r="BE188" s="167">
        <f>IF(AZ188=5,G188,0)</f>
        <v>0</v>
      </c>
      <c r="CA188" s="202">
        <v>3</v>
      </c>
      <c r="CB188" s="202">
        <v>9</v>
      </c>
      <c r="CZ188" s="167">
        <v>0</v>
      </c>
    </row>
    <row r="189" spans="1:104">
      <c r="A189" s="196">
        <v>83</v>
      </c>
      <c r="B189" s="197" t="s">
        <v>336</v>
      </c>
      <c r="C189" s="198" t="s">
        <v>337</v>
      </c>
      <c r="D189" s="199" t="s">
        <v>90</v>
      </c>
      <c r="E189" s="200">
        <v>3</v>
      </c>
      <c r="F189" s="200">
        <v>0</v>
      </c>
      <c r="G189" s="201">
        <f>E189*F189</f>
        <v>0</v>
      </c>
      <c r="O189" s="195">
        <v>2</v>
      </c>
      <c r="AA189" s="167">
        <v>3</v>
      </c>
      <c r="AB189" s="167">
        <v>9</v>
      </c>
      <c r="AC189" s="167">
        <v>35824752</v>
      </c>
      <c r="AZ189" s="167">
        <v>3</v>
      </c>
      <c r="BA189" s="167">
        <f>IF(AZ189=1,G189,0)</f>
        <v>0</v>
      </c>
      <c r="BB189" s="167">
        <f>IF(AZ189=2,G189,0)</f>
        <v>0</v>
      </c>
      <c r="BC189" s="167">
        <f>IF(AZ189=3,G189,0)</f>
        <v>0</v>
      </c>
      <c r="BD189" s="167">
        <f>IF(AZ189=4,G189,0)</f>
        <v>0</v>
      </c>
      <c r="BE189" s="167">
        <f>IF(AZ189=5,G189,0)</f>
        <v>0</v>
      </c>
      <c r="CA189" s="202">
        <v>3</v>
      </c>
      <c r="CB189" s="202">
        <v>9</v>
      </c>
      <c r="CZ189" s="167">
        <v>0</v>
      </c>
    </row>
    <row r="190" spans="1:104">
      <c r="A190" s="196">
        <v>84</v>
      </c>
      <c r="B190" s="197" t="s">
        <v>338</v>
      </c>
      <c r="C190" s="198" t="s">
        <v>339</v>
      </c>
      <c r="D190" s="199" t="s">
        <v>90</v>
      </c>
      <c r="E190" s="200">
        <v>5</v>
      </c>
      <c r="F190" s="200">
        <v>0</v>
      </c>
      <c r="G190" s="201">
        <f>E190*F190</f>
        <v>0</v>
      </c>
      <c r="O190" s="195">
        <v>2</v>
      </c>
      <c r="AA190" s="167">
        <v>3</v>
      </c>
      <c r="AB190" s="167">
        <v>9</v>
      </c>
      <c r="AC190" s="167" t="s">
        <v>338</v>
      </c>
      <c r="AZ190" s="167">
        <v>3</v>
      </c>
      <c r="BA190" s="167">
        <f>IF(AZ190=1,G190,0)</f>
        <v>0</v>
      </c>
      <c r="BB190" s="167">
        <f>IF(AZ190=2,G190,0)</f>
        <v>0</v>
      </c>
      <c r="BC190" s="167">
        <f>IF(AZ190=3,G190,0)</f>
        <v>0</v>
      </c>
      <c r="BD190" s="167">
        <f>IF(AZ190=4,G190,0)</f>
        <v>0</v>
      </c>
      <c r="BE190" s="167">
        <f>IF(AZ190=5,G190,0)</f>
        <v>0</v>
      </c>
      <c r="CA190" s="202">
        <v>3</v>
      </c>
      <c r="CB190" s="202">
        <v>9</v>
      </c>
      <c r="CZ190" s="167">
        <v>4.6000000000000001E-4</v>
      </c>
    </row>
    <row r="191" spans="1:104">
      <c r="A191" s="215"/>
      <c r="B191" s="216" t="s">
        <v>73</v>
      </c>
      <c r="C191" s="217" t="str">
        <f>CONCATENATE(B47," ",C47)</f>
        <v>M21 Elektromontáže</v>
      </c>
      <c r="D191" s="218"/>
      <c r="E191" s="219"/>
      <c r="F191" s="220"/>
      <c r="G191" s="221">
        <f>SUM(G47:G190)</f>
        <v>0</v>
      </c>
      <c r="O191" s="195">
        <v>4</v>
      </c>
      <c r="BA191" s="222">
        <f>SUM(BA47:BA190)</f>
        <v>0</v>
      </c>
      <c r="BB191" s="222">
        <f>SUM(BB47:BB190)</f>
        <v>0</v>
      </c>
      <c r="BC191" s="222">
        <f>SUM(BC47:BC190)</f>
        <v>0</v>
      </c>
      <c r="BD191" s="222">
        <f>SUM(BD47:BD190)</f>
        <v>0</v>
      </c>
      <c r="BE191" s="222">
        <f>SUM(BE47:BE190)</f>
        <v>0</v>
      </c>
    </row>
    <row r="192" spans="1:104">
      <c r="E192" s="167"/>
    </row>
    <row r="193" spans="5:5">
      <c r="E193" s="167"/>
    </row>
    <row r="194" spans="5:5">
      <c r="E194" s="167"/>
    </row>
    <row r="195" spans="5:5">
      <c r="E195" s="167"/>
    </row>
    <row r="196" spans="5:5">
      <c r="E196" s="167"/>
    </row>
    <row r="197" spans="5:5">
      <c r="E197" s="167"/>
    </row>
    <row r="198" spans="5:5">
      <c r="E198" s="167"/>
    </row>
    <row r="199" spans="5:5">
      <c r="E199" s="167"/>
    </row>
    <row r="200" spans="5:5">
      <c r="E200" s="167"/>
    </row>
    <row r="201" spans="5:5">
      <c r="E201" s="167"/>
    </row>
    <row r="202" spans="5:5">
      <c r="E202" s="167"/>
    </row>
    <row r="203" spans="5:5">
      <c r="E203" s="167"/>
    </row>
    <row r="204" spans="5:5">
      <c r="E204" s="167"/>
    </row>
    <row r="205" spans="5:5">
      <c r="E205" s="167"/>
    </row>
    <row r="206" spans="5:5">
      <c r="E206" s="167"/>
    </row>
    <row r="207" spans="5:5">
      <c r="E207" s="167"/>
    </row>
    <row r="208" spans="5:5">
      <c r="E208" s="167"/>
    </row>
    <row r="209" spans="1:7">
      <c r="E209" s="167"/>
    </row>
    <row r="210" spans="1:7">
      <c r="E210" s="167"/>
    </row>
    <row r="211" spans="1:7">
      <c r="E211" s="167"/>
    </row>
    <row r="212" spans="1:7">
      <c r="E212" s="167"/>
    </row>
    <row r="213" spans="1:7">
      <c r="E213" s="167"/>
    </row>
    <row r="214" spans="1:7">
      <c r="E214" s="167"/>
    </row>
    <row r="215" spans="1:7">
      <c r="A215" s="223"/>
      <c r="B215" s="223"/>
      <c r="C215" s="223"/>
      <c r="D215" s="223"/>
      <c r="E215" s="223"/>
      <c r="F215" s="223"/>
      <c r="G215" s="223"/>
    </row>
    <row r="216" spans="1:7">
      <c r="A216" s="223"/>
      <c r="B216" s="223"/>
      <c r="C216" s="223"/>
      <c r="D216" s="223"/>
      <c r="E216" s="223"/>
      <c r="F216" s="223"/>
      <c r="G216" s="223"/>
    </row>
    <row r="217" spans="1:7">
      <c r="A217" s="223"/>
      <c r="B217" s="223"/>
      <c r="C217" s="223"/>
      <c r="D217" s="223"/>
      <c r="E217" s="223"/>
      <c r="F217" s="223"/>
      <c r="G217" s="223"/>
    </row>
    <row r="218" spans="1:7">
      <c r="A218" s="223"/>
      <c r="B218" s="223"/>
      <c r="C218" s="223"/>
      <c r="D218" s="223"/>
      <c r="E218" s="223"/>
      <c r="F218" s="223"/>
      <c r="G218" s="223"/>
    </row>
    <row r="219" spans="1:7">
      <c r="E219" s="167"/>
    </row>
    <row r="220" spans="1:7">
      <c r="E220" s="167"/>
    </row>
    <row r="221" spans="1:7">
      <c r="E221" s="167"/>
    </row>
    <row r="222" spans="1:7">
      <c r="E222" s="167"/>
    </row>
    <row r="223" spans="1:7">
      <c r="E223" s="167"/>
    </row>
    <row r="224" spans="1:7">
      <c r="E224" s="167"/>
    </row>
    <row r="225" spans="5:5">
      <c r="E225" s="167"/>
    </row>
    <row r="226" spans="5:5">
      <c r="E226" s="167"/>
    </row>
    <row r="227" spans="5:5">
      <c r="E227" s="167"/>
    </row>
    <row r="228" spans="5:5">
      <c r="E228" s="167"/>
    </row>
    <row r="229" spans="5:5">
      <c r="E229" s="167"/>
    </row>
    <row r="230" spans="5:5">
      <c r="E230" s="167"/>
    </row>
    <row r="231" spans="5:5">
      <c r="E231" s="167"/>
    </row>
    <row r="232" spans="5:5">
      <c r="E232" s="167"/>
    </row>
    <row r="233" spans="5:5">
      <c r="E233" s="167"/>
    </row>
    <row r="234" spans="5:5">
      <c r="E234" s="167"/>
    </row>
    <row r="235" spans="5:5">
      <c r="E235" s="167"/>
    </row>
    <row r="236" spans="5:5">
      <c r="E236" s="167"/>
    </row>
    <row r="237" spans="5:5">
      <c r="E237" s="167"/>
    </row>
    <row r="238" spans="5:5">
      <c r="E238" s="167"/>
    </row>
    <row r="239" spans="5:5">
      <c r="E239" s="167"/>
    </row>
    <row r="240" spans="5:5">
      <c r="E240" s="167"/>
    </row>
    <row r="241" spans="1:7">
      <c r="E241" s="167"/>
    </row>
    <row r="242" spans="1:7">
      <c r="E242" s="167"/>
    </row>
    <row r="243" spans="1:7">
      <c r="E243" s="167"/>
    </row>
    <row r="244" spans="1:7">
      <c r="E244" s="167"/>
    </row>
    <row r="245" spans="1:7">
      <c r="E245" s="167"/>
    </row>
    <row r="246" spans="1:7">
      <c r="E246" s="167"/>
    </row>
    <row r="247" spans="1:7">
      <c r="E247" s="167"/>
    </row>
    <row r="248" spans="1:7">
      <c r="E248" s="167"/>
    </row>
    <row r="249" spans="1:7">
      <c r="E249" s="167"/>
    </row>
    <row r="250" spans="1:7">
      <c r="A250" s="224"/>
      <c r="B250" s="224"/>
    </row>
    <row r="251" spans="1:7">
      <c r="A251" s="223"/>
      <c r="B251" s="223"/>
      <c r="C251" s="226"/>
      <c r="D251" s="226"/>
      <c r="E251" s="227"/>
      <c r="F251" s="226"/>
      <c r="G251" s="228"/>
    </row>
    <row r="252" spans="1:7">
      <c r="A252" s="229"/>
      <c r="B252" s="229"/>
      <c r="C252" s="223"/>
      <c r="D252" s="223"/>
      <c r="E252" s="230"/>
      <c r="F252" s="223"/>
      <c r="G252" s="223"/>
    </row>
    <row r="253" spans="1:7">
      <c r="A253" s="223"/>
      <c r="B253" s="223"/>
      <c r="C253" s="223"/>
      <c r="D253" s="223"/>
      <c r="E253" s="230"/>
      <c r="F253" s="223"/>
      <c r="G253" s="223"/>
    </row>
    <row r="254" spans="1:7">
      <c r="A254" s="223"/>
      <c r="B254" s="223"/>
      <c r="C254" s="223"/>
      <c r="D254" s="223"/>
      <c r="E254" s="230"/>
      <c r="F254" s="223"/>
      <c r="G254" s="223"/>
    </row>
    <row r="255" spans="1:7">
      <c r="A255" s="223"/>
      <c r="B255" s="223"/>
      <c r="C255" s="223"/>
      <c r="D255" s="223"/>
      <c r="E255" s="230"/>
      <c r="F255" s="223"/>
      <c r="G255" s="223"/>
    </row>
    <row r="256" spans="1:7">
      <c r="A256" s="223"/>
      <c r="B256" s="223"/>
      <c r="C256" s="223"/>
      <c r="D256" s="223"/>
      <c r="E256" s="230"/>
      <c r="F256" s="223"/>
      <c r="G256" s="223"/>
    </row>
    <row r="257" spans="1:7">
      <c r="A257" s="223"/>
      <c r="B257" s="223"/>
      <c r="C257" s="223"/>
      <c r="D257" s="223"/>
      <c r="E257" s="230"/>
      <c r="F257" s="223"/>
      <c r="G257" s="223"/>
    </row>
    <row r="258" spans="1:7">
      <c r="A258" s="223"/>
      <c r="B258" s="223"/>
      <c r="C258" s="223"/>
      <c r="D258" s="223"/>
      <c r="E258" s="230"/>
      <c r="F258" s="223"/>
      <c r="G258" s="223"/>
    </row>
    <row r="259" spans="1:7">
      <c r="A259" s="223"/>
      <c r="B259" s="223"/>
      <c r="C259" s="223"/>
      <c r="D259" s="223"/>
      <c r="E259" s="230"/>
      <c r="F259" s="223"/>
      <c r="G259" s="223"/>
    </row>
    <row r="260" spans="1:7">
      <c r="A260" s="223"/>
      <c r="B260" s="223"/>
      <c r="C260" s="223"/>
      <c r="D260" s="223"/>
      <c r="E260" s="230"/>
      <c r="F260" s="223"/>
      <c r="G260" s="223"/>
    </row>
    <row r="261" spans="1:7">
      <c r="A261" s="223"/>
      <c r="B261" s="223"/>
      <c r="C261" s="223"/>
      <c r="D261" s="223"/>
      <c r="E261" s="230"/>
      <c r="F261" s="223"/>
      <c r="G261" s="223"/>
    </row>
    <row r="262" spans="1:7">
      <c r="A262" s="223"/>
      <c r="B262" s="223"/>
      <c r="C262" s="223"/>
      <c r="D262" s="223"/>
      <c r="E262" s="230"/>
      <c r="F262" s="223"/>
      <c r="G262" s="223"/>
    </row>
    <row r="263" spans="1:7">
      <c r="A263" s="223"/>
      <c r="B263" s="223"/>
      <c r="C263" s="223"/>
      <c r="D263" s="223"/>
      <c r="E263" s="230"/>
      <c r="F263" s="223"/>
      <c r="G263" s="223"/>
    </row>
    <row r="264" spans="1:7">
      <c r="A264" s="223"/>
      <c r="B264" s="223"/>
      <c r="C264" s="223"/>
      <c r="D264" s="223"/>
      <c r="E264" s="230"/>
      <c r="F264" s="223"/>
      <c r="G264" s="223"/>
    </row>
  </sheetData>
  <mergeCells count="95">
    <mergeCell ref="C169:G169"/>
    <mergeCell ref="C171:G171"/>
    <mergeCell ref="C173:G173"/>
    <mergeCell ref="C175:G175"/>
    <mergeCell ref="C177:G177"/>
    <mergeCell ref="C181:G181"/>
    <mergeCell ref="C157:G157"/>
    <mergeCell ref="C159:G159"/>
    <mergeCell ref="C161:G161"/>
    <mergeCell ref="C163:G163"/>
    <mergeCell ref="C165:G165"/>
    <mergeCell ref="C167:G167"/>
    <mergeCell ref="C149:G149"/>
    <mergeCell ref="C150:D150"/>
    <mergeCell ref="C151:D151"/>
    <mergeCell ref="C152:D152"/>
    <mergeCell ref="C153:D153"/>
    <mergeCell ref="C155:G155"/>
    <mergeCell ref="C139:D139"/>
    <mergeCell ref="C140:D140"/>
    <mergeCell ref="C141:D141"/>
    <mergeCell ref="C143:G143"/>
    <mergeCell ref="C145:G145"/>
    <mergeCell ref="C147:G147"/>
    <mergeCell ref="C131:G131"/>
    <mergeCell ref="C133:D133"/>
    <mergeCell ref="C134:D134"/>
    <mergeCell ref="C136:D136"/>
    <mergeCell ref="C137:D137"/>
    <mergeCell ref="C138:D138"/>
    <mergeCell ref="C119:G119"/>
    <mergeCell ref="C121:G121"/>
    <mergeCell ref="C123:G123"/>
    <mergeCell ref="C125:G125"/>
    <mergeCell ref="C127:G127"/>
    <mergeCell ref="C129:G129"/>
    <mergeCell ref="C104:G104"/>
    <mergeCell ref="C108:G108"/>
    <mergeCell ref="C110:G110"/>
    <mergeCell ref="C112:G112"/>
    <mergeCell ref="C114:G114"/>
    <mergeCell ref="C117:G117"/>
    <mergeCell ref="C95:D95"/>
    <mergeCell ref="C97:D97"/>
    <mergeCell ref="C98:D98"/>
    <mergeCell ref="C100:G100"/>
    <mergeCell ref="C101:D101"/>
    <mergeCell ref="C102:D102"/>
    <mergeCell ref="C85:G85"/>
    <mergeCell ref="C88:G88"/>
    <mergeCell ref="C90:G90"/>
    <mergeCell ref="C92:D92"/>
    <mergeCell ref="C93:D93"/>
    <mergeCell ref="C94:D94"/>
    <mergeCell ref="C74:D74"/>
    <mergeCell ref="C76:G76"/>
    <mergeCell ref="C78:G78"/>
    <mergeCell ref="C80:G80"/>
    <mergeCell ref="C82:G82"/>
    <mergeCell ref="C83:G83"/>
    <mergeCell ref="C66:D66"/>
    <mergeCell ref="C67:D67"/>
    <mergeCell ref="C69:G69"/>
    <mergeCell ref="C71:G71"/>
    <mergeCell ref="C72:D72"/>
    <mergeCell ref="C73:D73"/>
    <mergeCell ref="C57:D57"/>
    <mergeCell ref="C58:D58"/>
    <mergeCell ref="C60:G60"/>
    <mergeCell ref="C62:G62"/>
    <mergeCell ref="C64:G64"/>
    <mergeCell ref="C65:D65"/>
    <mergeCell ref="C45:G45"/>
    <mergeCell ref="C49:G49"/>
    <mergeCell ref="C50:G50"/>
    <mergeCell ref="C52:G52"/>
    <mergeCell ref="C54:G54"/>
    <mergeCell ref="C56:D56"/>
    <mergeCell ref="C21:G21"/>
    <mergeCell ref="C23:G23"/>
    <mergeCell ref="C25:G25"/>
    <mergeCell ref="C26:G26"/>
    <mergeCell ref="C28:G28"/>
    <mergeCell ref="C29:G29"/>
    <mergeCell ref="C31:G31"/>
    <mergeCell ref="C32:G32"/>
    <mergeCell ref="C33:G33"/>
    <mergeCell ref="C13:G13"/>
    <mergeCell ref="C15:G15"/>
    <mergeCell ref="C17:G17"/>
    <mergeCell ref="A1:G1"/>
    <mergeCell ref="A3:B3"/>
    <mergeCell ref="A4:B4"/>
    <mergeCell ref="E4:G4"/>
    <mergeCell ref="C9:G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Your Organization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2019-05-20T10:02:27Z</dcterms:created>
  <dcterms:modified xsi:type="dcterms:W3CDTF">2019-05-20T10:03:32Z</dcterms:modified>
</cp:coreProperties>
</file>