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55" windowHeight="79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<sst xmlns="http://schemas.openxmlformats.org/spreadsheetml/2006/main" count="486" uniqueCount="307">
  <si>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</si>
  <si>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</si>
  <si>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</si>
  <si>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</si>
  <si>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</si>
  <si>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</si>
  <si>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</si>
  <si>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</si>
  <si>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</si>
  <si>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</si>
  <si>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</si>
  <si>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</si>
  <si>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</si>
  <si>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</si>
  <si>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</si>
  <si>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</si>
  <si>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</si>
  <si>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</si>
  <si>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</si>
  <si>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</si>
  <si>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</si>
  <si>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</si>
  <si>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</si>
  <si>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</si>
  <si>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</si>
  <si>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</si>
  <si>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</si>
  <si>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</si>
  <si>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</si>
  <si>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</si>
  <si>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</si>
  <si>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</si>
  <si>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</si>
  <si>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</si>
  <si>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</si>
  <si>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</si>
  <si>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</si>
  <si>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</si>
  <si>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</si>
  <si>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</si>
  <si>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</si>
  <si>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</si>
  <si>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</si>
  <si>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</si>
  <si>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</si>
  <si>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</si>
  <si>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</si>
  <si>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</si>
  <si>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</si>
  <si>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</si>
  <si>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</si>
  <si>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</si>
  <si>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</si>
  <si>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</si>
  <si>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</si>
  <si>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</si>
  <si>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</si>
  <si>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</si>
  <si>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</si>
  <si>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</si>
  <si>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</si>
  <si>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</si>
  <si>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</si>
  <si>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</si>
  <si>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</si>
  <si>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</si>
  <si>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</si>
  <si>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</si>
  <si>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</si>
  <si>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</si>
  <si>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</si>
  <si>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</si>
  <si>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</si>
  <si>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</si>
  <si>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</si>
  <si>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</si>
  <si>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Frýdl</t>
  </si>
  <si>
    <t>2</t>
  </si>
  <si>
    <t>150519</t>
  </si>
  <si>
    <t>Rekonstrukce el.instalace Benjamin část B</t>
  </si>
  <si>
    <t>3</t>
  </si>
  <si>
    <t>Svislé a kompletní konstrukce</t>
  </si>
  <si>
    <t>310238211RT1</t>
  </si>
  <si>
    <t>Zazdívka otvorů plochy do 1 m2 cihlami na MVC s použitím suché maltové směsi, cihel</t>
  </si>
  <si>
    <t>m3</t>
  </si>
  <si>
    <t>Kompletní dozdívka demontovaných R zapravení dír</t>
  </si>
  <si>
    <t>61</t>
  </si>
  <si>
    <t>Upravy povrchů vnitřní</t>
  </si>
  <si>
    <t>611401311RT2</t>
  </si>
  <si>
    <t>Oprava omítky na stropech o ploše do 1 m2 s použitím suché maltové směsi</t>
  </si>
  <si>
    <t>kus</t>
  </si>
  <si>
    <t xml:space="preserve">Stropy jednotlivých místností, zapravení drážek, včetně </t>
  </si>
  <si>
    <t>612401291RT2</t>
  </si>
  <si>
    <t>Omítka malých ploch vnitřních stěn do 0,25 m2 s použitím suché maltové směsi</t>
  </si>
  <si>
    <t>Včetně zahlazení,krabice aj.</t>
  </si>
  <si>
    <t>612401500U00</t>
  </si>
  <si>
    <t xml:space="preserve">Vyplň rýh stěn hl 3 mm š 15 mm </t>
  </si>
  <si>
    <t>m</t>
  </si>
  <si>
    <t xml:space="preserve">včetně dodávky omítkové směsy, </t>
  </si>
  <si>
    <t>97</t>
  </si>
  <si>
    <t>Prorážení otvorů</t>
  </si>
  <si>
    <t>971033451R00</t>
  </si>
  <si>
    <t xml:space="preserve">Vybourání otv. zeď cihel. pl.0,25 m2, tl.45cm, MVC </t>
  </si>
  <si>
    <t>Přechody mezi místnostmi</t>
  </si>
  <si>
    <t>973022241R00</t>
  </si>
  <si>
    <t xml:space="preserve">Vysekání kapes zeď pl. 0,1 m2, hl. 15 cm </t>
  </si>
  <si>
    <t xml:space="preserve">Součet z jednotlivých PD pro krabice, </t>
  </si>
  <si>
    <t>974031122R00</t>
  </si>
  <si>
    <t xml:space="preserve">Vysekání rýh ve zdi cihelné 3 x 7 cm </t>
  </si>
  <si>
    <t xml:space="preserve">Součet z jednotlivých PD, </t>
  </si>
  <si>
    <t>Včetně zasekání slaboproudu.</t>
  </si>
  <si>
    <t>974031124R00</t>
  </si>
  <si>
    <t xml:space="preserve">Vysekání rýh ve zdi cihelné 3 x 15 cm </t>
  </si>
  <si>
    <t>odbočky</t>
  </si>
  <si>
    <t>974031165R00</t>
  </si>
  <si>
    <t xml:space="preserve">Vysekání rýh ve zdi cihelné 15 x 20 cm </t>
  </si>
  <si>
    <t>páteřový rozvod</t>
  </si>
  <si>
    <t>974031222R00</t>
  </si>
  <si>
    <t xml:space="preserve">Vysekání rýh zeď cihelná u stropu 3 x 7 cm </t>
  </si>
  <si>
    <t>979081111RT2</t>
  </si>
  <si>
    <t>Odvoz suti a vybour. hmot na skládku do 1 km kontejner 4 t</t>
  </si>
  <si>
    <t>t</t>
  </si>
  <si>
    <t>979081121R00</t>
  </si>
  <si>
    <t xml:space="preserve">Příplatek k odvozu za každý další 1 km </t>
  </si>
  <si>
    <t>km</t>
  </si>
  <si>
    <t>784</t>
  </si>
  <si>
    <t>Malby</t>
  </si>
  <si>
    <t>784191201R00</t>
  </si>
  <si>
    <t xml:space="preserve">Penetrace podkladu hloubková ........... 1x </t>
  </si>
  <si>
    <t>m2</t>
  </si>
  <si>
    <t>784195112R00</t>
  </si>
  <si>
    <t xml:space="preserve">Malba tekutá .......Standard, bílá, 2 x </t>
  </si>
  <si>
    <t>784195122R00</t>
  </si>
  <si>
    <t xml:space="preserve">Malba tekutá ............ Standard, barva, 2 x </t>
  </si>
  <si>
    <t>24662007</t>
  </si>
  <si>
    <t>...............barva interiérová bílá á 25 kg</t>
  </si>
  <si>
    <t>kg</t>
  </si>
  <si>
    <t>24662022</t>
  </si>
  <si>
    <t>............. barva malířská ........ po 7 kg</t>
  </si>
  <si>
    <t>24696620.A</t>
  </si>
  <si>
    <t>Penetrace ............ po 4 litrech</t>
  </si>
  <si>
    <t>l</t>
  </si>
  <si>
    <t>penetrace omítek</t>
  </si>
  <si>
    <t>M21</t>
  </si>
  <si>
    <t>Elektromontáže</t>
  </si>
  <si>
    <t>210010004RT1</t>
  </si>
  <si>
    <t>Trubka ohebná pod omítku, typ 23.. 29 mm včetně dodávky trubky PVC 2329</t>
  </si>
  <si>
    <t>pro slaboproudý rozvod a jiné vývody a chráničky</t>
  </si>
  <si>
    <t>přívod k vířivce v zemi</t>
  </si>
  <si>
    <t>210010006RT1</t>
  </si>
  <si>
    <t>Trubka ohebná pod omítku, typ 23.. 48 mm včetně dodávky trubky PVC 2348</t>
  </si>
  <si>
    <t>rozvody slaboproud a jiné vývody a chráničky kabelů dle potřeby</t>
  </si>
  <si>
    <t>210010301RT1</t>
  </si>
  <si>
    <t>Krabice přístrojová KP, bez zapojení, kruhová včetně dodávky KP 68/2</t>
  </si>
  <si>
    <t>pro vyp:38</t>
  </si>
  <si>
    <t>pro zás:83</t>
  </si>
  <si>
    <t>rezerva:30</t>
  </si>
  <si>
    <t>210010312RT1</t>
  </si>
  <si>
    <t>Krabice odbočná KO 97, bez zapojení, kruhová včetně dodávky KO 97/5 s víčkem</t>
  </si>
  <si>
    <t>Pro různá odbočení</t>
  </si>
  <si>
    <t>210010351RT1</t>
  </si>
  <si>
    <t>Rozvodka krabicová z lis. izol. 6455-11 do 4 mm2 včetně dodávky krabice 6455-11</t>
  </si>
  <si>
    <t>v krytí IP44</t>
  </si>
  <si>
    <t>210100001R00</t>
  </si>
  <si>
    <t xml:space="preserve">Ukončení vodičů v rozvaděči + zapojení do 2,5 mm2 </t>
  </si>
  <si>
    <t>210100002R00</t>
  </si>
  <si>
    <t xml:space="preserve">Ukončení vodičů v rozvaděči + zapojení do 6 mm2 </t>
  </si>
  <si>
    <t>SEBT</t>
  </si>
  <si>
    <t>210100005R00</t>
  </si>
  <si>
    <t xml:space="preserve">Ukončení vodičů v rozvaděči + zapojení do 35 mm2 </t>
  </si>
  <si>
    <t>do 35:4</t>
  </si>
  <si>
    <t>do 25:1</t>
  </si>
  <si>
    <t>SEBT:6</t>
  </si>
  <si>
    <t>210110001RT1</t>
  </si>
  <si>
    <t>Spínač nástěnný jednopól.- řaz. 1, obyč.prostředí včetně dodávky spínače 3553-A01340</t>
  </si>
  <si>
    <t>včetně rámečků + svorkovnic typu Wago</t>
  </si>
  <si>
    <t>210110003RT1</t>
  </si>
  <si>
    <t>Spínač nástěnný seriový - řaz. 5, obyč.prostředí včetně dodávky spínače 3553-05929</t>
  </si>
  <si>
    <t>210110004RT1</t>
  </si>
  <si>
    <t>Spínač nástěnný střídavý - řaz. 6, obyč.prostředí včetně dodávky spínače 3553-06929</t>
  </si>
  <si>
    <t>210110005RT1</t>
  </si>
  <si>
    <t>Spínač nástěnný křížový - řaz.6+6, obyč.prostředí včetně dodávky spínače 3553-07629</t>
  </si>
  <si>
    <t>210110024RT2</t>
  </si>
  <si>
    <t>Krabice se sponou včetně dodávky krabice</t>
  </si>
  <si>
    <t>včetně svorkovnic typu Wago, pro napojení varné desky v kuchyni</t>
  </si>
  <si>
    <t>210110503RZ9</t>
  </si>
  <si>
    <t>Vypínač na din lištu včetně dodávky vypínače HV 32/3</t>
  </si>
  <si>
    <t>210111004RZ3</t>
  </si>
  <si>
    <t>Mtž zásuvka vestav šroub 3P+N+PE včetně dodávky zás s SPD 3</t>
  </si>
  <si>
    <t>dvouzásuvka s clonkami s SPD</t>
  </si>
  <si>
    <t>210111011RT1</t>
  </si>
  <si>
    <t>Zásuvka domovní zapuštěná - provedení 2P+Z včetně dodávky zásuvky s clonkami + rámečky</t>
  </si>
  <si>
    <t>210111011RT6</t>
  </si>
  <si>
    <t>Zásuvka domovní zapuštěná - provedení 2P+PE včetně dodávky zásuvky a rámečku</t>
  </si>
  <si>
    <t>dvouzásuvka s clonkami</t>
  </si>
  <si>
    <t>210111021RT1</t>
  </si>
  <si>
    <t>Zásuvka domovní - provedení 2P+PE včetně dodávky zásuvky</t>
  </si>
  <si>
    <t>210120312RZ6</t>
  </si>
  <si>
    <t>svodič SPD 2 včetně svodiče</t>
  </si>
  <si>
    <t>do R</t>
  </si>
  <si>
    <t>210120401R00</t>
  </si>
  <si>
    <t xml:space="preserve">Jistič vzduch.1pólový do 25 A IJV-IJM-PO bez krytu </t>
  </si>
  <si>
    <t>2A:1</t>
  </si>
  <si>
    <t>10A:4</t>
  </si>
  <si>
    <t>13A:0</t>
  </si>
  <si>
    <t>16A:23</t>
  </si>
  <si>
    <t>210120451R00</t>
  </si>
  <si>
    <t xml:space="preserve">Jistič vzduchový 3pólový do 25 A bez krytu </t>
  </si>
  <si>
    <t>20A:0</t>
  </si>
  <si>
    <t>16A:1</t>
  </si>
  <si>
    <t>210120803R00</t>
  </si>
  <si>
    <t xml:space="preserve">Chránič proudový dvoupólový do 40 A </t>
  </si>
  <si>
    <t>210120823R00</t>
  </si>
  <si>
    <t xml:space="preserve">Chránič proudový čtyřpólový do 40 A </t>
  </si>
  <si>
    <t>210130401RRZ</t>
  </si>
  <si>
    <t>Relé jistící pro stykače, KA včetně dodávky KA</t>
  </si>
  <si>
    <t>210130523URZ</t>
  </si>
  <si>
    <t>CS spínač pod vypínač včetně dodávky spínače modulu</t>
  </si>
  <si>
    <t>210150001R00</t>
  </si>
  <si>
    <t xml:space="preserve">Relé návěstní RA - 2P, včetně zapojení </t>
  </si>
  <si>
    <t>relé sazby pro TUV</t>
  </si>
  <si>
    <t>210190003R00</t>
  </si>
  <si>
    <t>Montáž celoplechových rozvodnic do váhy 100 kg včetně dodávky RB</t>
  </si>
  <si>
    <t>RB kompletní dodávka v provedení protipožárním</t>
  </si>
  <si>
    <t>210200010R00</t>
  </si>
  <si>
    <t xml:space="preserve">Svítidlo </t>
  </si>
  <si>
    <t>včetmě veškerých reciklačních poplatků a úchytného materiálu</t>
  </si>
  <si>
    <t>210200036RZ1</t>
  </si>
  <si>
    <t>Závěsy pro svítidla včetně dodávky</t>
  </si>
  <si>
    <t>210220003RT3</t>
  </si>
  <si>
    <t>Vedení uzemňovací na povrchu Cu do 50 mm2 včetně dodávky CY 6 mm2</t>
  </si>
  <si>
    <t>210220003RT4</t>
  </si>
  <si>
    <t>Vedení uzemňovací na povrchu Cu do 50 mm2 včetně dodávky CY 25 mm2 lano</t>
  </si>
  <si>
    <t>MET- z RE do RB</t>
  </si>
  <si>
    <t>210220004R00</t>
  </si>
  <si>
    <t>Vedení uzemňovací na povrchu Cu do 16 mm2 včetně dodávky 10,16</t>
  </si>
  <si>
    <t>MET,SEBT</t>
  </si>
  <si>
    <t>210220321RT1</t>
  </si>
  <si>
    <t>Svorka na potrubí Bernard, včetně Cu pásku včetně dodávky svorky + Cu pásku</t>
  </si>
  <si>
    <t>SEBT,MET</t>
  </si>
  <si>
    <t>210290002R00</t>
  </si>
  <si>
    <t xml:space="preserve">Revize elektro </t>
  </si>
  <si>
    <t>celková výchozí revize elektro</t>
  </si>
  <si>
    <t>21029000RZ20</t>
  </si>
  <si>
    <t xml:space="preserve">DEMONTÁŽ </t>
  </si>
  <si>
    <t>Jednotná položka kompletní demontáž původní elektroinstalace. Světla, zásuvky, vypínače + jiné včetně likvidace.</t>
  </si>
  <si>
    <t>210290752RZ1</t>
  </si>
  <si>
    <t>Montáž ventilátoru nad 1,5 kW včetně dodávky ventilátoru</t>
  </si>
  <si>
    <t>VZT</t>
  </si>
  <si>
    <t>210800105RT3</t>
  </si>
  <si>
    <t>Kabel CYKY 750 V 3x1,5 mm2 uložený pod omítkou včetně dodávky kabelu 3Cx1,5</t>
  </si>
  <si>
    <t>dle PD:710</t>
  </si>
  <si>
    <t>prořez:110</t>
  </si>
  <si>
    <t>210800106RT3</t>
  </si>
  <si>
    <t>Kabel CYKY 750 V 3x2,5 mm2 uložený pod omítkou včetně dodávky kabelu 3Cx2,5</t>
  </si>
  <si>
    <t>J2,4:45</t>
  </si>
  <si>
    <t>J5-9:170</t>
  </si>
  <si>
    <t>J11-15:180</t>
  </si>
  <si>
    <t>J17-21:160</t>
  </si>
  <si>
    <t>J23-31:230</t>
  </si>
  <si>
    <t>prořez:100</t>
  </si>
  <si>
    <t>210800115RT1</t>
  </si>
  <si>
    <t>Kabel CYKY 750 V 7x1,5 mm2 uložený pod omítkou včetně dodávky kabelu</t>
  </si>
  <si>
    <t>potřebné propoje pro ventilátory aj.</t>
  </si>
  <si>
    <t>210800116RT1</t>
  </si>
  <si>
    <t>Kabel CYKY 750 V 5x2,5 mm2 uložený pod omítkou včetně dodávky kabelu</t>
  </si>
  <si>
    <t>varná deska</t>
  </si>
  <si>
    <t>34800603.VRZ12</t>
  </si>
  <si>
    <t>Světlo  LC</t>
  </si>
  <si>
    <t>Včetně úchytných komponentů</t>
  </si>
  <si>
    <t>34800605.VRZ14</t>
  </si>
  <si>
    <t>Světlo LE</t>
  </si>
  <si>
    <t>Včetně úchytných komponentů a závěsů</t>
  </si>
  <si>
    <t>34800606.VRZ15</t>
  </si>
  <si>
    <t>Světlo LF</t>
  </si>
  <si>
    <t>34800608.VRZ17</t>
  </si>
  <si>
    <t>Světlo LH</t>
  </si>
  <si>
    <t>3480060RZ</t>
  </si>
  <si>
    <t>Svítidlo LI</t>
  </si>
  <si>
    <t>34800615.VRZ18</t>
  </si>
  <si>
    <t>Světlo nouzové</t>
  </si>
  <si>
    <t>35712302RZ1</t>
  </si>
  <si>
    <t>Světlo LCH</t>
  </si>
  <si>
    <t>35822001010</t>
  </si>
  <si>
    <t>Jistič do 80 A 1 pól. charakteristika B, LTN-2B-1</t>
  </si>
  <si>
    <t>35822001013</t>
  </si>
  <si>
    <t>Jistič do 80 A 1 pól. charakteristika B, LTN-10B-1</t>
  </si>
  <si>
    <t>35822001015</t>
  </si>
  <si>
    <t>Jistič do 80 A 1 pól. charakteristika B, LTN-16B-1</t>
  </si>
  <si>
    <t>35822001040</t>
  </si>
  <si>
    <t>Jistič do 80 A 1pól. charakteristika C, LTN-16C-1</t>
  </si>
  <si>
    <t>35822002313</t>
  </si>
  <si>
    <t>Jistič do 80 A 3 pól. charakterist. B, LTN-16B-3</t>
  </si>
  <si>
    <t>35889012.ARZ</t>
  </si>
  <si>
    <t>Chránič proudový LFN40-4-030AC A</t>
  </si>
  <si>
    <t>35889020.A</t>
  </si>
  <si>
    <t>Chránič proudový OLI16-2-030AC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</si>
  <si>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</si>
  <si>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</si>
  <si>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</si>
  <si>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</si>
  <si>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</si>
  <si>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</si>
  <si>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</si>
  <si>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</si>
  <si>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Benjamin část B</t>
  </si>
  <si>
    <t>2019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</si>
</sst>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150519</v>
      </c>
      <c r="D2" s="5" t="str">
        <f>Rekapitulace!G2</f>
        <v>Rekonstrukce el.instalace Benjamin část B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77</v>
      </c>
      <c r="B5" s="18"/>
      <c r="C5" s="19" t="s">
        <v>305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306</v>
      </c>
      <c r="B7" s="25"/>
      <c r="C7" s="26" t="s">
        <v>76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Rekapitulace!A17</f>
        <v>Ztížené výrobní podmínky</v>
      </c>
      <c r="E15" s="61"/>
      <c r="F15" s="62"/>
      <c r="G15" s="59">
        <f>Rekapitulace!I17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Rekapitulace!A18</f>
        <v>Oborová přirážka</v>
      </c>
      <c r="E16" s="63"/>
      <c r="F16" s="64"/>
      <c r="G16" s="59">
        <f>Rekapitulace!I18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Rekapitulace!A19</f>
        <v>Přesun stavebních kapacit</v>
      </c>
      <c r="E17" s="63"/>
      <c r="F17" s="64"/>
      <c r="G17" s="59">
        <f>Rekapitulace!I19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Rekapitulace!A20</f>
        <v>Mimostaveništní doprava</v>
      </c>
      <c r="E18" s="63"/>
      <c r="F18" s="64"/>
      <c r="G18" s="59">
        <f>Rekapitulace!I20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Rekapitulace!A21</f>
        <v>Zařízení staveniště</v>
      </c>
      <c r="E19" s="63"/>
      <c r="F19" s="64"/>
      <c r="G19" s="59">
        <f>Rekapitulace!I21</f>
        <v>0</v>
      </c>
    </row>
    <row r="20" spans="1:7" ht="15.95" customHeight="1">
      <c r="A20" s="67"/>
      <c r="B20" s="58"/>
      <c r="C20" s="59"/>
      <c r="D20" s="9" t="str">
        <f>Rekapitulace!A22</f>
        <v>Provoz investora</v>
      </c>
      <c r="E20" s="63"/>
      <c r="F20" s="64"/>
      <c r="G20" s="59">
        <f>Rekapitulace!I22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Rekapitulace!A23</f>
        <v>Kompletační činnost (IČD)</v>
      </c>
      <c r="E21" s="63"/>
      <c r="F21" s="64"/>
      <c r="G21" s="59">
        <f>Rekapitulace!I23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2019 Frýdl</v>
      </c>
      <c r="D1" s="111"/>
      <c r="E1" s="112"/>
      <c r="F1" s="111"/>
      <c r="G1" s="113" t="s">
        <v>49</v>
      </c>
      <c r="H1" s="114" t="s">
        <v>78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2 Benjamin část B</v>
      </c>
      <c r="D2" s="119"/>
      <c r="E2" s="120"/>
      <c r="F2" s="119"/>
      <c r="G2" s="121" t="s">
        <v>79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3</v>
      </c>
      <c r="B7" s="133" t="str">
        <f>Položky!C7</f>
        <v>Svislé a kompletní konstrukce</v>
      </c>
      <c r="C7" s="69"/>
      <c r="D7" s="134"/>
      <c r="E7" s="232">
        <f>Položky!BA10</f>
        <v>0</v>
      </c>
      <c r="F7" s="233">
        <f>Položky!BB10</f>
        <v>0</v>
      </c>
      <c r="G7" s="233">
        <f>Položky!BC10</f>
        <v>0</v>
      </c>
      <c r="H7" s="233">
        <f>Položky!BD10</f>
        <v>0</v>
      </c>
      <c r="I7" s="234">
        <f>Položky!BE10</f>
        <v>0</v>
      </c>
    </row>
    <row r="8" spans="1:9" s="37" customFormat="1" ht="12.75">
      <c r="A8" s="231" t="str">
        <f>Položky!B11</f>
        <v>61</v>
      </c>
      <c r="B8" s="133" t="str">
        <f>Položky!C11</f>
        <v>Upravy povrchů vnitřní</v>
      </c>
      <c r="C8" s="69"/>
      <c r="D8" s="134"/>
      <c r="E8" s="232">
        <f>Položky!BA18</f>
        <v>0</v>
      </c>
      <c r="F8" s="233">
        <f>Položky!BB18</f>
        <v>0</v>
      </c>
      <c r="G8" s="233">
        <f>Položky!BC18</f>
        <v>0</v>
      </c>
      <c r="H8" s="233">
        <f>Položky!BD18</f>
        <v>0</v>
      </c>
      <c r="I8" s="234">
        <f>Položky!BE18</f>
        <v>0</v>
      </c>
    </row>
    <row r="9" spans="1:9" s="37" customFormat="1" ht="12.75">
      <c r="A9" s="231" t="str">
        <f>Položky!B19</f>
        <v>97</v>
      </c>
      <c r="B9" s="133" t="str">
        <f>Položky!C19</f>
        <v>Prorážení otvorů</v>
      </c>
      <c r="C9" s="69"/>
      <c r="D9" s="134"/>
      <c r="E9" s="232">
        <f>Položky!BA37</f>
        <v>0</v>
      </c>
      <c r="F9" s="233">
        <f>Položky!BB37</f>
        <v>0</v>
      </c>
      <c r="G9" s="233">
        <f>Položky!BC37</f>
        <v>0</v>
      </c>
      <c r="H9" s="233">
        <f>Položky!BD37</f>
        <v>0</v>
      </c>
      <c r="I9" s="234">
        <f>Položky!BE37</f>
        <v>0</v>
      </c>
    </row>
    <row r="10" spans="1:9" s="37" customFormat="1" ht="12.75">
      <c r="A10" s="231" t="str">
        <f>Položky!B38</f>
        <v>784</v>
      </c>
      <c r="B10" s="133" t="str">
        <f>Položky!C38</f>
        <v>Malby</v>
      </c>
      <c r="C10" s="69"/>
      <c r="D10" s="134"/>
      <c r="E10" s="232">
        <f>Položky!BA46</f>
        <v>0</v>
      </c>
      <c r="F10" s="233">
        <f>Položky!BB46</f>
        <v>0</v>
      </c>
      <c r="G10" s="233">
        <f>Položky!BC46</f>
        <v>0</v>
      </c>
      <c r="H10" s="233">
        <f>Položky!BD46</f>
        <v>0</v>
      </c>
      <c r="I10" s="234">
        <f>Položky!BE46</f>
        <v>0</v>
      </c>
    </row>
    <row r="11" spans="1:9" s="37" customFormat="1" ht="13.5" thickBot="1">
      <c r="A11" s="231" t="str">
        <f>Položky!B47</f>
        <v>M21</v>
      </c>
      <c r="B11" s="133" t="str">
        <f>Položky!C47</f>
        <v>Elektromontáže</v>
      </c>
      <c r="C11" s="69"/>
      <c r="D11" s="134"/>
      <c r="E11" s="232">
        <f>Položky!BA159</f>
        <v>0</v>
      </c>
      <c r="F11" s="233">
        <f>Položky!BB159</f>
        <v>0</v>
      </c>
      <c r="G11" s="233">
        <f>Položky!BC159</f>
        <v>0</v>
      </c>
      <c r="H11" s="233">
        <f>Položky!BD159</f>
        <v>0</v>
      </c>
      <c r="I11" s="234">
        <f>Položky!BE159</f>
        <v>0</v>
      </c>
    </row>
    <row r="12" spans="1:9" s="141" customFormat="1" ht="13.5" thickBot="1">
      <c r="A12" s="135"/>
      <c r="B12" s="136" t="s">
        <v>57</v>
      </c>
      <c r="C12" s="136"/>
      <c r="D12" s="137"/>
      <c r="E12" s="138">
        <f>SUM(E7:E11)</f>
        <v>0</v>
      </c>
      <c r="F12" s="139">
        <f>SUM(F7:F11)</f>
        <v>0</v>
      </c>
      <c r="G12" s="139">
        <f>SUM(G7:G11)</f>
        <v>0</v>
      </c>
      <c r="H12" s="139">
        <f>SUM(H7:H11)</f>
        <v>0</v>
      </c>
      <c r="I12" s="140">
        <f>SUM(I7:I11)</f>
        <v>0</v>
      </c>
    </row>
    <row r="13" spans="1:9" ht="12.75">
      <c r="A13" s="69"/>
      <c r="B13" s="69"/>
      <c r="C13" s="69"/>
      <c r="D13" s="69"/>
      <c r="E13" s="69"/>
      <c r="F13" s="69"/>
      <c r="G13" s="69"/>
      <c r="H13" s="69"/>
      <c r="I13" s="69"/>
    </row>
    <row r="14" spans="1:57" ht="19.5" customHeight="1">
      <c r="A14" s="125" t="s">
        <v>58</v>
      </c>
      <c r="B14" s="125"/>
      <c r="C14" s="125"/>
      <c r="D14" s="125"/>
      <c r="E14" s="125"/>
      <c r="F14" s="125"/>
      <c r="G14" s="142"/>
      <c r="H14" s="125"/>
      <c r="I14" s="125"/>
      <c r="BA14" s="43"/>
      <c r="BB14" s="43"/>
      <c r="BC14" s="43"/>
      <c r="BD14" s="43"/>
      <c r="BE14" s="43"/>
    </row>
    <row r="15" spans="1:9" ht="13.5" thickBot="1">
      <c r="A15" s="82"/>
      <c r="B15" s="82"/>
      <c r="C15" s="82"/>
      <c r="D15" s="82"/>
      <c r="E15" s="82"/>
      <c r="F15" s="82"/>
      <c r="G15" s="82"/>
      <c r="H15" s="82"/>
      <c r="I15" s="82"/>
    </row>
    <row r="16" spans="1:9" ht="12.75">
      <c r="A16" s="76" t="s">
        <v>59</v>
      </c>
      <c r="B16" s="77"/>
      <c r="C16" s="77"/>
      <c r="D16" s="143"/>
      <c r="E16" s="144" t="s">
        <v>60</v>
      </c>
      <c r="F16" s="145" t="s">
        <v>61</v>
      </c>
      <c r="G16" s="146" t="s">
        <v>62</v>
      </c>
      <c r="H16" s="147"/>
      <c r="I16" s="148" t="s">
        <v>60</v>
      </c>
    </row>
    <row r="17" spans="1:53" ht="12.75">
      <c r="A17" s="67" t="s">
        <v>297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298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299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300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301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302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1</v>
      </c>
    </row>
    <row r="23" spans="1:53" ht="12.75">
      <c r="A23" s="67" t="s">
        <v>303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304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2</v>
      </c>
    </row>
    <row r="25" spans="1:9" ht="13.5" thickBot="1">
      <c r="A25" s="155"/>
      <c r="B25" s="156" t="s">
        <v>63</v>
      </c>
      <c r="C25" s="157"/>
      <c r="D25" s="158"/>
      <c r="E25" s="159"/>
      <c r="F25" s="160"/>
      <c r="G25" s="160"/>
      <c r="H25" s="161">
        <f>SUM(I17:I24)</f>
        <v>0</v>
      </c>
      <c r="I25" s="162"/>
    </row>
    <row r="27" spans="2:9" ht="12.75">
      <c r="B27" s="141"/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2"/>
  <sheetViews>
    <sheetView showGridLines="0" showZeros="0" tabSelected="1" workbookViewId="0" topLeftCell="A1">
      <selection activeCell="A159" sqref="A159:IV161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2019 Frýdl</v>
      </c>
      <c r="D3" s="172"/>
      <c r="E3" s="173" t="s">
        <v>64</v>
      </c>
      <c r="F3" s="174" t="str">
        <f>Rekapitulace!H1</f>
        <v>150519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2 Benjamin část B</v>
      </c>
      <c r="D4" s="177"/>
      <c r="E4" s="178" t="str">
        <f>Rekapitulace!G2</f>
        <v>Rekonstrukce el.instalace Benjamin část B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80</v>
      </c>
      <c r="C7" s="190" t="s">
        <v>81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82</v>
      </c>
      <c r="C8" s="198" t="s">
        <v>83</v>
      </c>
      <c r="D8" s="199" t="s">
        <v>84</v>
      </c>
      <c r="E8" s="200">
        <v>1.5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1.73916</v>
      </c>
    </row>
    <row r="9" spans="1:15" ht="12.75">
      <c r="A9" s="203"/>
      <c r="B9" s="204"/>
      <c r="C9" s="205" t="s">
        <v>85</v>
      </c>
      <c r="D9" s="206"/>
      <c r="E9" s="206"/>
      <c r="F9" s="206"/>
      <c r="G9" s="207"/>
      <c r="L9" s="208" t="s">
        <v>85</v>
      </c>
      <c r="O9" s="195">
        <v>3</v>
      </c>
    </row>
    <row r="10" spans="1:57" ht="12.75">
      <c r="A10" s="215"/>
      <c r="B10" s="216" t="s">
        <v>73</v>
      </c>
      <c r="C10" s="217" t="str">
        <f>CONCATENATE(B7," ",C7)</f>
        <v>3 Svislé a kompletní konstrukce</v>
      </c>
      <c r="D10" s="218"/>
      <c r="E10" s="219"/>
      <c r="F10" s="220"/>
      <c r="G10" s="221">
        <f>SUM(G7:G9)</f>
        <v>0</v>
      </c>
      <c r="O10" s="195">
        <v>4</v>
      </c>
      <c r="BA10" s="222">
        <f>SUM(BA7:BA9)</f>
        <v>0</v>
      </c>
      <c r="BB10" s="222">
        <f>SUM(BB7:BB9)</f>
        <v>0</v>
      </c>
      <c r="BC10" s="222">
        <f>SUM(BC7:BC9)</f>
        <v>0</v>
      </c>
      <c r="BD10" s="222">
        <f>SUM(BD7:BD9)</f>
        <v>0</v>
      </c>
      <c r="BE10" s="222">
        <f>SUM(BE7:BE9)</f>
        <v>0</v>
      </c>
    </row>
    <row r="11" spans="1:15" ht="12.75">
      <c r="A11" s="188" t="s">
        <v>72</v>
      </c>
      <c r="B11" s="189" t="s">
        <v>86</v>
      </c>
      <c r="C11" s="190" t="s">
        <v>87</v>
      </c>
      <c r="D11" s="191"/>
      <c r="E11" s="192"/>
      <c r="F11" s="192"/>
      <c r="G11" s="193"/>
      <c r="H11" s="194"/>
      <c r="I11" s="194"/>
      <c r="O11" s="195">
        <v>1</v>
      </c>
    </row>
    <row r="12" spans="1:104" ht="22.5">
      <c r="A12" s="196">
        <v>2</v>
      </c>
      <c r="B12" s="197" t="s">
        <v>88</v>
      </c>
      <c r="C12" s="198" t="s">
        <v>89</v>
      </c>
      <c r="D12" s="199" t="s">
        <v>90</v>
      </c>
      <c r="E12" s="200">
        <v>37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0.03646</v>
      </c>
    </row>
    <row r="13" spans="1:15" ht="12.75">
      <c r="A13" s="203"/>
      <c r="B13" s="204"/>
      <c r="C13" s="205" t="s">
        <v>91</v>
      </c>
      <c r="D13" s="206"/>
      <c r="E13" s="206"/>
      <c r="F13" s="206"/>
      <c r="G13" s="207"/>
      <c r="L13" s="208" t="s">
        <v>91</v>
      </c>
      <c r="O13" s="195">
        <v>3</v>
      </c>
    </row>
    <row r="14" spans="1:104" ht="22.5">
      <c r="A14" s="196">
        <v>3</v>
      </c>
      <c r="B14" s="197" t="s">
        <v>92</v>
      </c>
      <c r="C14" s="198" t="s">
        <v>93</v>
      </c>
      <c r="D14" s="199" t="s">
        <v>90</v>
      </c>
      <c r="E14" s="200">
        <v>151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0.00867</v>
      </c>
    </row>
    <row r="15" spans="1:15" ht="12.75">
      <c r="A15" s="203"/>
      <c r="B15" s="204"/>
      <c r="C15" s="205" t="s">
        <v>94</v>
      </c>
      <c r="D15" s="206"/>
      <c r="E15" s="206"/>
      <c r="F15" s="206"/>
      <c r="G15" s="207"/>
      <c r="L15" s="208" t="s">
        <v>94</v>
      </c>
      <c r="O15" s="195">
        <v>3</v>
      </c>
    </row>
    <row r="16" spans="1:104" ht="12.75">
      <c r="A16" s="196">
        <v>4</v>
      </c>
      <c r="B16" s="197" t="s">
        <v>95</v>
      </c>
      <c r="C16" s="198" t="s">
        <v>96</v>
      </c>
      <c r="D16" s="199" t="s">
        <v>97</v>
      </c>
      <c r="E16" s="200">
        <v>55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0.01205</v>
      </c>
    </row>
    <row r="17" spans="1:15" ht="12.75">
      <c r="A17" s="203"/>
      <c r="B17" s="204"/>
      <c r="C17" s="205" t="s">
        <v>98</v>
      </c>
      <c r="D17" s="206"/>
      <c r="E17" s="206"/>
      <c r="F17" s="206"/>
      <c r="G17" s="207"/>
      <c r="L17" s="208" t="s">
        <v>98</v>
      </c>
      <c r="O17" s="195">
        <v>3</v>
      </c>
    </row>
    <row r="18" spans="1:57" ht="12.75">
      <c r="A18" s="215"/>
      <c r="B18" s="216" t="s">
        <v>73</v>
      </c>
      <c r="C18" s="217" t="str">
        <f>CONCATENATE(B11," ",C11)</f>
        <v>61 Upravy povrchů vnitřní</v>
      </c>
      <c r="D18" s="218"/>
      <c r="E18" s="219"/>
      <c r="F18" s="220"/>
      <c r="G18" s="221">
        <f>SUM(G11:G17)</f>
        <v>0</v>
      </c>
      <c r="O18" s="195">
        <v>4</v>
      </c>
      <c r="BA18" s="222">
        <f>SUM(BA11:BA17)</f>
        <v>0</v>
      </c>
      <c r="BB18" s="222">
        <f>SUM(BB11:BB17)</f>
        <v>0</v>
      </c>
      <c r="BC18" s="222">
        <f>SUM(BC11:BC17)</f>
        <v>0</v>
      </c>
      <c r="BD18" s="222">
        <f>SUM(BD11:BD17)</f>
        <v>0</v>
      </c>
      <c r="BE18" s="222">
        <f>SUM(BE11:BE17)</f>
        <v>0</v>
      </c>
    </row>
    <row r="19" spans="1:15" ht="12.75">
      <c r="A19" s="188" t="s">
        <v>72</v>
      </c>
      <c r="B19" s="189" t="s">
        <v>99</v>
      </c>
      <c r="C19" s="190" t="s">
        <v>100</v>
      </c>
      <c r="D19" s="191"/>
      <c r="E19" s="192"/>
      <c r="F19" s="192"/>
      <c r="G19" s="193"/>
      <c r="H19" s="194"/>
      <c r="I19" s="194"/>
      <c r="O19" s="195">
        <v>1</v>
      </c>
    </row>
    <row r="20" spans="1:104" ht="12.75">
      <c r="A20" s="196">
        <v>5</v>
      </c>
      <c r="B20" s="197" t="s">
        <v>101</v>
      </c>
      <c r="C20" s="198" t="s">
        <v>102</v>
      </c>
      <c r="D20" s="199" t="s">
        <v>90</v>
      </c>
      <c r="E20" s="200">
        <v>29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0.00133</v>
      </c>
    </row>
    <row r="21" spans="1:15" ht="12.75">
      <c r="A21" s="203"/>
      <c r="B21" s="204"/>
      <c r="C21" s="205" t="s">
        <v>103</v>
      </c>
      <c r="D21" s="206"/>
      <c r="E21" s="206"/>
      <c r="F21" s="206"/>
      <c r="G21" s="207"/>
      <c r="L21" s="208" t="s">
        <v>103</v>
      </c>
      <c r="O21" s="195">
        <v>3</v>
      </c>
    </row>
    <row r="22" spans="1:104" ht="12.75">
      <c r="A22" s="196">
        <v>6</v>
      </c>
      <c r="B22" s="197" t="s">
        <v>104</v>
      </c>
      <c r="C22" s="198" t="s">
        <v>105</v>
      </c>
      <c r="D22" s="199" t="s">
        <v>90</v>
      </c>
      <c r="E22" s="200">
        <v>151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0.0009</v>
      </c>
    </row>
    <row r="23" spans="1:15" ht="12.75">
      <c r="A23" s="203"/>
      <c r="B23" s="204"/>
      <c r="C23" s="205" t="s">
        <v>106</v>
      </c>
      <c r="D23" s="206"/>
      <c r="E23" s="206"/>
      <c r="F23" s="206"/>
      <c r="G23" s="207"/>
      <c r="L23" s="208" t="s">
        <v>106</v>
      </c>
      <c r="O23" s="195">
        <v>3</v>
      </c>
    </row>
    <row r="24" spans="1:104" ht="12.75">
      <c r="A24" s="196">
        <v>7</v>
      </c>
      <c r="B24" s="197" t="s">
        <v>107</v>
      </c>
      <c r="C24" s="198" t="s">
        <v>108</v>
      </c>
      <c r="D24" s="199" t="s">
        <v>97</v>
      </c>
      <c r="E24" s="200">
        <v>170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0.00049</v>
      </c>
    </row>
    <row r="25" spans="1:15" ht="12.75">
      <c r="A25" s="203"/>
      <c r="B25" s="204"/>
      <c r="C25" s="205" t="s">
        <v>109</v>
      </c>
      <c r="D25" s="206"/>
      <c r="E25" s="206"/>
      <c r="F25" s="206"/>
      <c r="G25" s="207"/>
      <c r="L25" s="208" t="s">
        <v>109</v>
      </c>
      <c r="O25" s="195">
        <v>3</v>
      </c>
    </row>
    <row r="26" spans="1:15" ht="12.75">
      <c r="A26" s="203"/>
      <c r="B26" s="204"/>
      <c r="C26" s="205" t="s">
        <v>110</v>
      </c>
      <c r="D26" s="206"/>
      <c r="E26" s="206"/>
      <c r="F26" s="206"/>
      <c r="G26" s="207"/>
      <c r="L26" s="208" t="s">
        <v>110</v>
      </c>
      <c r="O26" s="195">
        <v>3</v>
      </c>
    </row>
    <row r="27" spans="1:104" ht="12.75">
      <c r="A27" s="196">
        <v>8</v>
      </c>
      <c r="B27" s="197" t="s">
        <v>111</v>
      </c>
      <c r="C27" s="198" t="s">
        <v>112</v>
      </c>
      <c r="D27" s="199" t="s">
        <v>97</v>
      </c>
      <c r="E27" s="200">
        <v>125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0.00049</v>
      </c>
    </row>
    <row r="28" spans="1:15" ht="12.75">
      <c r="A28" s="203"/>
      <c r="B28" s="204"/>
      <c r="C28" s="205" t="s">
        <v>113</v>
      </c>
      <c r="D28" s="206"/>
      <c r="E28" s="206"/>
      <c r="F28" s="206"/>
      <c r="G28" s="207"/>
      <c r="L28" s="208" t="s">
        <v>113</v>
      </c>
      <c r="O28" s="195">
        <v>3</v>
      </c>
    </row>
    <row r="29" spans="1:15" ht="12.75">
      <c r="A29" s="203"/>
      <c r="B29" s="204"/>
      <c r="C29" s="205" t="s">
        <v>110</v>
      </c>
      <c r="D29" s="206"/>
      <c r="E29" s="206"/>
      <c r="F29" s="206"/>
      <c r="G29" s="207"/>
      <c r="L29" s="208" t="s">
        <v>110</v>
      </c>
      <c r="O29" s="195">
        <v>3</v>
      </c>
    </row>
    <row r="30" spans="1:104" ht="12.75">
      <c r="A30" s="196">
        <v>9</v>
      </c>
      <c r="B30" s="197" t="s">
        <v>114</v>
      </c>
      <c r="C30" s="198" t="s">
        <v>115</v>
      </c>
      <c r="D30" s="199" t="s">
        <v>97</v>
      </c>
      <c r="E30" s="200">
        <v>30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0.00049</v>
      </c>
    </row>
    <row r="31" spans="1:15" ht="12.75">
      <c r="A31" s="203"/>
      <c r="B31" s="204"/>
      <c r="C31" s="205" t="s">
        <v>116</v>
      </c>
      <c r="D31" s="206"/>
      <c r="E31" s="206"/>
      <c r="F31" s="206"/>
      <c r="G31" s="207"/>
      <c r="L31" s="208" t="s">
        <v>116</v>
      </c>
      <c r="O31" s="195">
        <v>3</v>
      </c>
    </row>
    <row r="32" spans="1:15" ht="12.75">
      <c r="A32" s="203"/>
      <c r="B32" s="204"/>
      <c r="C32" s="205" t="s">
        <v>110</v>
      </c>
      <c r="D32" s="206"/>
      <c r="E32" s="206"/>
      <c r="F32" s="206"/>
      <c r="G32" s="207"/>
      <c r="L32" s="208" t="s">
        <v>110</v>
      </c>
      <c r="O32" s="195">
        <v>3</v>
      </c>
    </row>
    <row r="33" spans="1:15" ht="12.75">
      <c r="A33" s="203"/>
      <c r="B33" s="204"/>
      <c r="C33" s="205"/>
      <c r="D33" s="206"/>
      <c r="E33" s="206"/>
      <c r="F33" s="206"/>
      <c r="G33" s="207"/>
      <c r="L33" s="208"/>
      <c r="O33" s="195">
        <v>3</v>
      </c>
    </row>
    <row r="34" spans="1:104" ht="12.75">
      <c r="A34" s="196">
        <v>10</v>
      </c>
      <c r="B34" s="197" t="s">
        <v>117</v>
      </c>
      <c r="C34" s="198" t="s">
        <v>118</v>
      </c>
      <c r="D34" s="199" t="s">
        <v>97</v>
      </c>
      <c r="E34" s="200">
        <v>130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0.00049</v>
      </c>
    </row>
    <row r="35" spans="1:104" ht="22.5">
      <c r="A35" s="196">
        <v>11</v>
      </c>
      <c r="B35" s="197" t="s">
        <v>119</v>
      </c>
      <c r="C35" s="198" t="s">
        <v>120</v>
      </c>
      <c r="D35" s="199" t="s">
        <v>121</v>
      </c>
      <c r="E35" s="200">
        <v>1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3</v>
      </c>
      <c r="AC35" s="167">
        <v>3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3</v>
      </c>
      <c r="CZ35" s="167">
        <v>0</v>
      </c>
    </row>
    <row r="36" spans="1:104" ht="12.75">
      <c r="A36" s="196">
        <v>12</v>
      </c>
      <c r="B36" s="197" t="s">
        <v>122</v>
      </c>
      <c r="C36" s="198" t="s">
        <v>123</v>
      </c>
      <c r="D36" s="199" t="s">
        <v>124</v>
      </c>
      <c r="E36" s="200">
        <v>10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3</v>
      </c>
      <c r="AC36" s="167">
        <v>3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3</v>
      </c>
      <c r="CZ36" s="167">
        <v>0</v>
      </c>
    </row>
    <row r="37" spans="1:57" ht="12.75">
      <c r="A37" s="215"/>
      <c r="B37" s="216" t="s">
        <v>73</v>
      </c>
      <c r="C37" s="217" t="str">
        <f>CONCATENATE(B19," ",C19)</f>
        <v>97 Prorážení otvorů</v>
      </c>
      <c r="D37" s="218"/>
      <c r="E37" s="219"/>
      <c r="F37" s="220"/>
      <c r="G37" s="221">
        <f>SUM(G19:G36)</f>
        <v>0</v>
      </c>
      <c r="O37" s="195">
        <v>4</v>
      </c>
      <c r="BA37" s="222">
        <f>SUM(BA19:BA36)</f>
        <v>0</v>
      </c>
      <c r="BB37" s="222">
        <f>SUM(BB19:BB36)</f>
        <v>0</v>
      </c>
      <c r="BC37" s="222">
        <f>SUM(BC19:BC36)</f>
        <v>0</v>
      </c>
      <c r="BD37" s="222">
        <f>SUM(BD19:BD36)</f>
        <v>0</v>
      </c>
      <c r="BE37" s="222">
        <f>SUM(BE19:BE36)</f>
        <v>0</v>
      </c>
    </row>
    <row r="38" spans="1:15" ht="12.75">
      <c r="A38" s="188" t="s">
        <v>72</v>
      </c>
      <c r="B38" s="189" t="s">
        <v>125</v>
      </c>
      <c r="C38" s="190" t="s">
        <v>126</v>
      </c>
      <c r="D38" s="191"/>
      <c r="E38" s="192"/>
      <c r="F38" s="192"/>
      <c r="G38" s="193"/>
      <c r="H38" s="194"/>
      <c r="I38" s="194"/>
      <c r="O38" s="195">
        <v>1</v>
      </c>
    </row>
    <row r="39" spans="1:104" ht="12.75">
      <c r="A39" s="196">
        <v>13</v>
      </c>
      <c r="B39" s="197" t="s">
        <v>127</v>
      </c>
      <c r="C39" s="198" t="s">
        <v>128</v>
      </c>
      <c r="D39" s="199" t="s">
        <v>129</v>
      </c>
      <c r="E39" s="200">
        <v>1055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7</v>
      </c>
      <c r="AC39" s="167">
        <v>7</v>
      </c>
      <c r="AZ39" s="167">
        <v>2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7</v>
      </c>
      <c r="CZ39" s="167">
        <v>7E-05</v>
      </c>
    </row>
    <row r="40" spans="1:104" ht="12.75">
      <c r="A40" s="196">
        <v>14</v>
      </c>
      <c r="B40" s="197" t="s">
        <v>130</v>
      </c>
      <c r="C40" s="198" t="s">
        <v>131</v>
      </c>
      <c r="D40" s="199" t="s">
        <v>129</v>
      </c>
      <c r="E40" s="200">
        <v>1055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7</v>
      </c>
      <c r="AC40" s="167">
        <v>7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7</v>
      </c>
      <c r="CZ40" s="167">
        <v>0.00014</v>
      </c>
    </row>
    <row r="41" spans="1:104" ht="12.75">
      <c r="A41" s="196">
        <v>15</v>
      </c>
      <c r="B41" s="197" t="s">
        <v>132</v>
      </c>
      <c r="C41" s="198" t="s">
        <v>133</v>
      </c>
      <c r="D41" s="199" t="s">
        <v>129</v>
      </c>
      <c r="E41" s="200">
        <v>500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7</v>
      </c>
      <c r="AC41" s="167">
        <v>7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7</v>
      </c>
      <c r="CZ41" s="167">
        <v>0.00015</v>
      </c>
    </row>
    <row r="42" spans="1:104" ht="12.75">
      <c r="A42" s="196">
        <v>16</v>
      </c>
      <c r="B42" s="197" t="s">
        <v>134</v>
      </c>
      <c r="C42" s="198" t="s">
        <v>135</v>
      </c>
      <c r="D42" s="199" t="s">
        <v>136</v>
      </c>
      <c r="E42" s="200">
        <v>72</v>
      </c>
      <c r="F42" s="200">
        <v>0</v>
      </c>
      <c r="G42" s="201">
        <f>E42*F42</f>
        <v>0</v>
      </c>
      <c r="O42" s="195">
        <v>2</v>
      </c>
      <c r="AA42" s="167">
        <v>3</v>
      </c>
      <c r="AB42" s="167">
        <v>7</v>
      </c>
      <c r="AC42" s="167">
        <v>24662007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3</v>
      </c>
      <c r="CB42" s="202">
        <v>7</v>
      </c>
      <c r="CZ42" s="167">
        <v>0.001</v>
      </c>
    </row>
    <row r="43" spans="1:104" ht="12.75">
      <c r="A43" s="196">
        <v>17</v>
      </c>
      <c r="B43" s="197" t="s">
        <v>137</v>
      </c>
      <c r="C43" s="198" t="s">
        <v>138</v>
      </c>
      <c r="D43" s="199" t="s">
        <v>136</v>
      </c>
      <c r="E43" s="200">
        <v>35</v>
      </c>
      <c r="F43" s="200">
        <v>0</v>
      </c>
      <c r="G43" s="201">
        <f>E43*F43</f>
        <v>0</v>
      </c>
      <c r="O43" s="195">
        <v>2</v>
      </c>
      <c r="AA43" s="167">
        <v>3</v>
      </c>
      <c r="AB43" s="167">
        <v>7</v>
      </c>
      <c r="AC43" s="167">
        <v>24662022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3</v>
      </c>
      <c r="CB43" s="202">
        <v>7</v>
      </c>
      <c r="CZ43" s="167">
        <v>0.001</v>
      </c>
    </row>
    <row r="44" spans="1:104" ht="12.75">
      <c r="A44" s="196">
        <v>18</v>
      </c>
      <c r="B44" s="197" t="s">
        <v>139</v>
      </c>
      <c r="C44" s="198" t="s">
        <v>140</v>
      </c>
      <c r="D44" s="199" t="s">
        <v>141</v>
      </c>
      <c r="E44" s="200">
        <v>60</v>
      </c>
      <c r="F44" s="200">
        <v>0</v>
      </c>
      <c r="G44" s="201">
        <f>E44*F44</f>
        <v>0</v>
      </c>
      <c r="O44" s="195">
        <v>2</v>
      </c>
      <c r="AA44" s="167">
        <v>3</v>
      </c>
      <c r="AB44" s="167">
        <v>7</v>
      </c>
      <c r="AC44" s="167" t="s">
        <v>139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3</v>
      </c>
      <c r="CB44" s="202">
        <v>7</v>
      </c>
      <c r="CZ44" s="167">
        <v>0.001</v>
      </c>
    </row>
    <row r="45" spans="1:15" ht="12.75">
      <c r="A45" s="203"/>
      <c r="B45" s="204"/>
      <c r="C45" s="205" t="s">
        <v>142</v>
      </c>
      <c r="D45" s="206"/>
      <c r="E45" s="206"/>
      <c r="F45" s="206"/>
      <c r="G45" s="207"/>
      <c r="L45" s="208" t="s">
        <v>142</v>
      </c>
      <c r="O45" s="195">
        <v>3</v>
      </c>
    </row>
    <row r="46" spans="1:57" ht="12.75">
      <c r="A46" s="215"/>
      <c r="B46" s="216" t="s">
        <v>73</v>
      </c>
      <c r="C46" s="217" t="str">
        <f>CONCATENATE(B38," ",C38)</f>
        <v>784 Malby</v>
      </c>
      <c r="D46" s="218"/>
      <c r="E46" s="219"/>
      <c r="F46" s="220"/>
      <c r="G46" s="221">
        <f>SUM(G38:G45)</f>
        <v>0</v>
      </c>
      <c r="O46" s="195">
        <v>4</v>
      </c>
      <c r="BA46" s="222">
        <f>SUM(BA38:BA45)</f>
        <v>0</v>
      </c>
      <c r="BB46" s="222">
        <f>SUM(BB38:BB45)</f>
        <v>0</v>
      </c>
      <c r="BC46" s="222">
        <f>SUM(BC38:BC45)</f>
        <v>0</v>
      </c>
      <c r="BD46" s="222">
        <f>SUM(BD38:BD45)</f>
        <v>0</v>
      </c>
      <c r="BE46" s="222">
        <f>SUM(BE38:BE45)</f>
        <v>0</v>
      </c>
    </row>
    <row r="47" spans="1:15" ht="12.75">
      <c r="A47" s="188" t="s">
        <v>72</v>
      </c>
      <c r="B47" s="189" t="s">
        <v>143</v>
      </c>
      <c r="C47" s="190" t="s">
        <v>144</v>
      </c>
      <c r="D47" s="191"/>
      <c r="E47" s="192"/>
      <c r="F47" s="192"/>
      <c r="G47" s="193"/>
      <c r="H47" s="194"/>
      <c r="I47" s="194"/>
      <c r="O47" s="195">
        <v>1</v>
      </c>
    </row>
    <row r="48" spans="1:104" ht="22.5">
      <c r="A48" s="196">
        <v>19</v>
      </c>
      <c r="B48" s="197" t="s">
        <v>145</v>
      </c>
      <c r="C48" s="198" t="s">
        <v>146</v>
      </c>
      <c r="D48" s="199" t="s">
        <v>97</v>
      </c>
      <c r="E48" s="200">
        <v>35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9</v>
      </c>
      <c r="AC48" s="167">
        <v>9</v>
      </c>
      <c r="AZ48" s="167">
        <v>4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9</v>
      </c>
      <c r="CZ48" s="167">
        <v>0.00011</v>
      </c>
    </row>
    <row r="49" spans="1:15" ht="12.75">
      <c r="A49" s="203"/>
      <c r="B49" s="204"/>
      <c r="C49" s="205" t="s">
        <v>147</v>
      </c>
      <c r="D49" s="206"/>
      <c r="E49" s="206"/>
      <c r="F49" s="206"/>
      <c r="G49" s="207"/>
      <c r="L49" s="208" t="s">
        <v>147</v>
      </c>
      <c r="O49" s="195">
        <v>3</v>
      </c>
    </row>
    <row r="50" spans="1:15" ht="12.75">
      <c r="A50" s="203"/>
      <c r="B50" s="204"/>
      <c r="C50" s="205" t="s">
        <v>148</v>
      </c>
      <c r="D50" s="206"/>
      <c r="E50" s="206"/>
      <c r="F50" s="206"/>
      <c r="G50" s="207"/>
      <c r="L50" s="208" t="s">
        <v>148</v>
      </c>
      <c r="O50" s="195">
        <v>3</v>
      </c>
    </row>
    <row r="51" spans="1:104" ht="22.5">
      <c r="A51" s="196">
        <v>20</v>
      </c>
      <c r="B51" s="197" t="s">
        <v>149</v>
      </c>
      <c r="C51" s="198" t="s">
        <v>150</v>
      </c>
      <c r="D51" s="199" t="s">
        <v>97</v>
      </c>
      <c r="E51" s="200">
        <v>25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9</v>
      </c>
      <c r="AC51" s="167">
        <v>9</v>
      </c>
      <c r="AZ51" s="167">
        <v>4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9</v>
      </c>
      <c r="CZ51" s="167">
        <v>0.00017</v>
      </c>
    </row>
    <row r="52" spans="1:15" ht="12.75">
      <c r="A52" s="203"/>
      <c r="B52" s="204"/>
      <c r="C52" s="205" t="s">
        <v>151</v>
      </c>
      <c r="D52" s="206"/>
      <c r="E52" s="206"/>
      <c r="F52" s="206"/>
      <c r="G52" s="207"/>
      <c r="L52" s="208" t="s">
        <v>151</v>
      </c>
      <c r="O52" s="195">
        <v>3</v>
      </c>
    </row>
    <row r="53" spans="1:104" ht="22.5">
      <c r="A53" s="196">
        <v>21</v>
      </c>
      <c r="B53" s="197" t="s">
        <v>152</v>
      </c>
      <c r="C53" s="198" t="s">
        <v>153</v>
      </c>
      <c r="D53" s="199" t="s">
        <v>90</v>
      </c>
      <c r="E53" s="200">
        <v>151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9</v>
      </c>
      <c r="AC53" s="167">
        <v>9</v>
      </c>
      <c r="AZ53" s="167">
        <v>4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9</v>
      </c>
      <c r="CZ53" s="167">
        <v>2E-05</v>
      </c>
    </row>
    <row r="54" spans="1:15" ht="12.75">
      <c r="A54" s="203"/>
      <c r="B54" s="209"/>
      <c r="C54" s="210" t="s">
        <v>154</v>
      </c>
      <c r="D54" s="211"/>
      <c r="E54" s="212">
        <v>38</v>
      </c>
      <c r="F54" s="213"/>
      <c r="G54" s="214"/>
      <c r="M54" s="208" t="s">
        <v>154</v>
      </c>
      <c r="O54" s="195"/>
    </row>
    <row r="55" spans="1:15" ht="12.75">
      <c r="A55" s="203"/>
      <c r="B55" s="209"/>
      <c r="C55" s="210" t="s">
        <v>155</v>
      </c>
      <c r="D55" s="211"/>
      <c r="E55" s="212">
        <v>83</v>
      </c>
      <c r="F55" s="213"/>
      <c r="G55" s="214"/>
      <c r="M55" s="208" t="s">
        <v>155</v>
      </c>
      <c r="O55" s="195"/>
    </row>
    <row r="56" spans="1:15" ht="12.75">
      <c r="A56" s="203"/>
      <c r="B56" s="209"/>
      <c r="C56" s="210" t="s">
        <v>156</v>
      </c>
      <c r="D56" s="211"/>
      <c r="E56" s="212">
        <v>30</v>
      </c>
      <c r="F56" s="213"/>
      <c r="G56" s="214"/>
      <c r="M56" s="208" t="s">
        <v>156</v>
      </c>
      <c r="O56" s="195"/>
    </row>
    <row r="57" spans="1:104" ht="22.5">
      <c r="A57" s="196">
        <v>22</v>
      </c>
      <c r="B57" s="197" t="s">
        <v>157</v>
      </c>
      <c r="C57" s="198" t="s">
        <v>158</v>
      </c>
      <c r="D57" s="199" t="s">
        <v>90</v>
      </c>
      <c r="E57" s="200">
        <v>7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9</v>
      </c>
      <c r="AC57" s="167">
        <v>9</v>
      </c>
      <c r="AZ57" s="167">
        <v>4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9</v>
      </c>
      <c r="CZ57" s="167">
        <v>3E-05</v>
      </c>
    </row>
    <row r="58" spans="1:15" ht="12.75">
      <c r="A58" s="203"/>
      <c r="B58" s="204"/>
      <c r="C58" s="205" t="s">
        <v>159</v>
      </c>
      <c r="D58" s="206"/>
      <c r="E58" s="206"/>
      <c r="F58" s="206"/>
      <c r="G58" s="207"/>
      <c r="L58" s="208" t="s">
        <v>159</v>
      </c>
      <c r="O58" s="195">
        <v>3</v>
      </c>
    </row>
    <row r="59" spans="1:104" ht="22.5">
      <c r="A59" s="196">
        <v>23</v>
      </c>
      <c r="B59" s="197" t="s">
        <v>160</v>
      </c>
      <c r="C59" s="198" t="s">
        <v>161</v>
      </c>
      <c r="D59" s="199" t="s">
        <v>90</v>
      </c>
      <c r="E59" s="200">
        <v>4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9</v>
      </c>
      <c r="AC59" s="167">
        <v>9</v>
      </c>
      <c r="AZ59" s="167">
        <v>4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9</v>
      </c>
      <c r="CZ59" s="167">
        <v>0.00032</v>
      </c>
    </row>
    <row r="60" spans="1:15" ht="12.75">
      <c r="A60" s="203"/>
      <c r="B60" s="204"/>
      <c r="C60" s="205" t="s">
        <v>162</v>
      </c>
      <c r="D60" s="206"/>
      <c r="E60" s="206"/>
      <c r="F60" s="206"/>
      <c r="G60" s="207"/>
      <c r="L60" s="208" t="s">
        <v>162</v>
      </c>
      <c r="O60" s="195">
        <v>3</v>
      </c>
    </row>
    <row r="61" spans="1:104" ht="12.75">
      <c r="A61" s="196">
        <v>24</v>
      </c>
      <c r="B61" s="197" t="s">
        <v>163</v>
      </c>
      <c r="C61" s="198" t="s">
        <v>164</v>
      </c>
      <c r="D61" s="199" t="s">
        <v>90</v>
      </c>
      <c r="E61" s="200">
        <v>94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9</v>
      </c>
      <c r="AC61" s="167">
        <v>9</v>
      </c>
      <c r="AZ61" s="167">
        <v>4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9</v>
      </c>
      <c r="CZ61" s="167">
        <v>0</v>
      </c>
    </row>
    <row r="62" spans="1:15" ht="12.75">
      <c r="A62" s="203"/>
      <c r="B62" s="204"/>
      <c r="C62" s="205"/>
      <c r="D62" s="206"/>
      <c r="E62" s="206"/>
      <c r="F62" s="206"/>
      <c r="G62" s="207"/>
      <c r="L62" s="208"/>
      <c r="O62" s="195">
        <v>3</v>
      </c>
    </row>
    <row r="63" spans="1:104" ht="12.75">
      <c r="A63" s="196">
        <v>25</v>
      </c>
      <c r="B63" s="197" t="s">
        <v>165</v>
      </c>
      <c r="C63" s="198" t="s">
        <v>166</v>
      </c>
      <c r="D63" s="199" t="s">
        <v>90</v>
      </c>
      <c r="E63" s="200">
        <v>6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9</v>
      </c>
      <c r="AC63" s="167">
        <v>9</v>
      </c>
      <c r="AZ63" s="167">
        <v>4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9</v>
      </c>
      <c r="CZ63" s="167">
        <v>0</v>
      </c>
    </row>
    <row r="64" spans="1:15" ht="12.75">
      <c r="A64" s="203"/>
      <c r="B64" s="204"/>
      <c r="C64" s="205" t="s">
        <v>167</v>
      </c>
      <c r="D64" s="206"/>
      <c r="E64" s="206"/>
      <c r="F64" s="206"/>
      <c r="G64" s="207"/>
      <c r="L64" s="208" t="s">
        <v>167</v>
      </c>
      <c r="O64" s="195">
        <v>3</v>
      </c>
    </row>
    <row r="65" spans="1:104" ht="12.75">
      <c r="A65" s="196">
        <v>26</v>
      </c>
      <c r="B65" s="197" t="s">
        <v>168</v>
      </c>
      <c r="C65" s="198" t="s">
        <v>169</v>
      </c>
      <c r="D65" s="199" t="s">
        <v>90</v>
      </c>
      <c r="E65" s="200">
        <v>11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9</v>
      </c>
      <c r="AC65" s="167">
        <v>9</v>
      </c>
      <c r="AZ65" s="167">
        <v>4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9</v>
      </c>
      <c r="CZ65" s="167">
        <v>0</v>
      </c>
    </row>
    <row r="66" spans="1:15" ht="12.75">
      <c r="A66" s="203"/>
      <c r="B66" s="204"/>
      <c r="C66" s="205"/>
      <c r="D66" s="206"/>
      <c r="E66" s="206"/>
      <c r="F66" s="206"/>
      <c r="G66" s="207"/>
      <c r="L66" s="208"/>
      <c r="O66" s="195">
        <v>3</v>
      </c>
    </row>
    <row r="67" spans="1:15" ht="12.75">
      <c r="A67" s="203"/>
      <c r="B67" s="209"/>
      <c r="C67" s="210" t="s">
        <v>170</v>
      </c>
      <c r="D67" s="211"/>
      <c r="E67" s="212">
        <v>4</v>
      </c>
      <c r="F67" s="213"/>
      <c r="G67" s="214"/>
      <c r="M67" s="208" t="s">
        <v>170</v>
      </c>
      <c r="O67" s="195"/>
    </row>
    <row r="68" spans="1:15" ht="12.75">
      <c r="A68" s="203"/>
      <c r="B68" s="209"/>
      <c r="C68" s="210" t="s">
        <v>171</v>
      </c>
      <c r="D68" s="211"/>
      <c r="E68" s="212">
        <v>1</v>
      </c>
      <c r="F68" s="213"/>
      <c r="G68" s="214"/>
      <c r="M68" s="208" t="s">
        <v>171</v>
      </c>
      <c r="O68" s="195"/>
    </row>
    <row r="69" spans="1:15" ht="12.75">
      <c r="A69" s="203"/>
      <c r="B69" s="209"/>
      <c r="C69" s="210" t="s">
        <v>172</v>
      </c>
      <c r="D69" s="211"/>
      <c r="E69" s="212">
        <v>6</v>
      </c>
      <c r="F69" s="213"/>
      <c r="G69" s="214"/>
      <c r="M69" s="208" t="s">
        <v>172</v>
      </c>
      <c r="O69" s="195"/>
    </row>
    <row r="70" spans="1:104" ht="22.5">
      <c r="A70" s="196">
        <v>27</v>
      </c>
      <c r="B70" s="197" t="s">
        <v>173</v>
      </c>
      <c r="C70" s="198" t="s">
        <v>174</v>
      </c>
      <c r="D70" s="199" t="s">
        <v>90</v>
      </c>
      <c r="E70" s="200">
        <v>17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9</v>
      </c>
      <c r="AC70" s="167">
        <v>9</v>
      </c>
      <c r="AZ70" s="167">
        <v>4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9</v>
      </c>
      <c r="CZ70" s="167">
        <v>1E-05</v>
      </c>
    </row>
    <row r="71" spans="1:15" ht="12.75">
      <c r="A71" s="203"/>
      <c r="B71" s="204"/>
      <c r="C71" s="205" t="s">
        <v>175</v>
      </c>
      <c r="D71" s="206"/>
      <c r="E71" s="206"/>
      <c r="F71" s="206"/>
      <c r="G71" s="207"/>
      <c r="L71" s="208" t="s">
        <v>175</v>
      </c>
      <c r="O71" s="195">
        <v>3</v>
      </c>
    </row>
    <row r="72" spans="1:104" ht="22.5">
      <c r="A72" s="196">
        <v>28</v>
      </c>
      <c r="B72" s="197" t="s">
        <v>176</v>
      </c>
      <c r="C72" s="198" t="s">
        <v>177</v>
      </c>
      <c r="D72" s="199" t="s">
        <v>90</v>
      </c>
      <c r="E72" s="200">
        <v>5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9</v>
      </c>
      <c r="AC72" s="167">
        <v>9</v>
      </c>
      <c r="AZ72" s="167">
        <v>4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9</v>
      </c>
      <c r="CZ72" s="167">
        <v>4E-05</v>
      </c>
    </row>
    <row r="73" spans="1:15" ht="12.75">
      <c r="A73" s="203"/>
      <c r="B73" s="204"/>
      <c r="C73" s="205" t="s">
        <v>175</v>
      </c>
      <c r="D73" s="206"/>
      <c r="E73" s="206"/>
      <c r="F73" s="206"/>
      <c r="G73" s="207"/>
      <c r="L73" s="208" t="s">
        <v>175</v>
      </c>
      <c r="O73" s="195">
        <v>3</v>
      </c>
    </row>
    <row r="74" spans="1:104" ht="22.5">
      <c r="A74" s="196">
        <v>29</v>
      </c>
      <c r="B74" s="197" t="s">
        <v>178</v>
      </c>
      <c r="C74" s="198" t="s">
        <v>179</v>
      </c>
      <c r="D74" s="199" t="s">
        <v>90</v>
      </c>
      <c r="E74" s="200">
        <v>10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9</v>
      </c>
      <c r="AC74" s="167">
        <v>9</v>
      </c>
      <c r="AZ74" s="167">
        <v>4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9</v>
      </c>
      <c r="CZ74" s="167">
        <v>4E-05</v>
      </c>
    </row>
    <row r="75" spans="1:15" ht="12.75">
      <c r="A75" s="203"/>
      <c r="B75" s="204"/>
      <c r="C75" s="205" t="s">
        <v>175</v>
      </c>
      <c r="D75" s="206"/>
      <c r="E75" s="206"/>
      <c r="F75" s="206"/>
      <c r="G75" s="207"/>
      <c r="L75" s="208" t="s">
        <v>175</v>
      </c>
      <c r="O75" s="195">
        <v>3</v>
      </c>
    </row>
    <row r="76" spans="1:104" ht="22.5">
      <c r="A76" s="196">
        <v>30</v>
      </c>
      <c r="B76" s="197" t="s">
        <v>180</v>
      </c>
      <c r="C76" s="198" t="s">
        <v>181</v>
      </c>
      <c r="D76" s="199" t="s">
        <v>90</v>
      </c>
      <c r="E76" s="200">
        <v>6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9</v>
      </c>
      <c r="AC76" s="167">
        <v>9</v>
      </c>
      <c r="AZ76" s="167">
        <v>4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9</v>
      </c>
      <c r="CZ76" s="167">
        <v>4E-05</v>
      </c>
    </row>
    <row r="77" spans="1:104" ht="12.75">
      <c r="A77" s="196">
        <v>31</v>
      </c>
      <c r="B77" s="197" t="s">
        <v>182</v>
      </c>
      <c r="C77" s="198" t="s">
        <v>183</v>
      </c>
      <c r="D77" s="199" t="s">
        <v>90</v>
      </c>
      <c r="E77" s="200">
        <v>2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9</v>
      </c>
      <c r="AC77" s="167">
        <v>9</v>
      </c>
      <c r="AZ77" s="167">
        <v>4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9</v>
      </c>
      <c r="CZ77" s="167">
        <v>4E-05</v>
      </c>
    </row>
    <row r="78" spans="1:15" ht="12.75">
      <c r="A78" s="203"/>
      <c r="B78" s="204"/>
      <c r="C78" s="205" t="s">
        <v>184</v>
      </c>
      <c r="D78" s="206"/>
      <c r="E78" s="206"/>
      <c r="F78" s="206"/>
      <c r="G78" s="207"/>
      <c r="L78" s="208" t="s">
        <v>184</v>
      </c>
      <c r="O78" s="195">
        <v>3</v>
      </c>
    </row>
    <row r="79" spans="1:104" ht="12.75">
      <c r="A79" s="196">
        <v>32</v>
      </c>
      <c r="B79" s="197" t="s">
        <v>185</v>
      </c>
      <c r="C79" s="198" t="s">
        <v>186</v>
      </c>
      <c r="D79" s="199" t="s">
        <v>90</v>
      </c>
      <c r="E79" s="200">
        <v>1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9</v>
      </c>
      <c r="AC79" s="167">
        <v>9</v>
      </c>
      <c r="AZ79" s="167">
        <v>4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9</v>
      </c>
      <c r="CZ79" s="167">
        <v>0</v>
      </c>
    </row>
    <row r="80" spans="1:15" ht="12.75">
      <c r="A80" s="203"/>
      <c r="B80" s="204"/>
      <c r="C80" s="205"/>
      <c r="D80" s="206"/>
      <c r="E80" s="206"/>
      <c r="F80" s="206"/>
      <c r="G80" s="207"/>
      <c r="L80" s="208"/>
      <c r="O80" s="195">
        <v>3</v>
      </c>
    </row>
    <row r="81" spans="1:104" ht="22.5">
      <c r="A81" s="196">
        <v>33</v>
      </c>
      <c r="B81" s="197" t="s">
        <v>187</v>
      </c>
      <c r="C81" s="198" t="s">
        <v>188</v>
      </c>
      <c r="D81" s="199" t="s">
        <v>90</v>
      </c>
      <c r="E81" s="200">
        <v>6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9</v>
      </c>
      <c r="AC81" s="167">
        <v>9</v>
      </c>
      <c r="AZ81" s="167">
        <v>4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9</v>
      </c>
      <c r="CZ81" s="167">
        <v>0</v>
      </c>
    </row>
    <row r="82" spans="1:15" ht="12.75">
      <c r="A82" s="203"/>
      <c r="B82" s="204"/>
      <c r="C82" s="205" t="s">
        <v>189</v>
      </c>
      <c r="D82" s="206"/>
      <c r="E82" s="206"/>
      <c r="F82" s="206"/>
      <c r="G82" s="207"/>
      <c r="L82" s="208" t="s">
        <v>189</v>
      </c>
      <c r="O82" s="195">
        <v>3</v>
      </c>
    </row>
    <row r="83" spans="1:104" ht="22.5">
      <c r="A83" s="196">
        <v>34</v>
      </c>
      <c r="B83" s="197" t="s">
        <v>190</v>
      </c>
      <c r="C83" s="198" t="s">
        <v>191</v>
      </c>
      <c r="D83" s="199" t="s">
        <v>90</v>
      </c>
      <c r="E83" s="200">
        <v>9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9</v>
      </c>
      <c r="AC83" s="167">
        <v>9</v>
      </c>
      <c r="AZ83" s="167">
        <v>4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9</v>
      </c>
      <c r="CZ83" s="167">
        <v>0.0001</v>
      </c>
    </row>
    <row r="84" spans="1:104" ht="22.5">
      <c r="A84" s="196">
        <v>35</v>
      </c>
      <c r="B84" s="197" t="s">
        <v>192</v>
      </c>
      <c r="C84" s="198" t="s">
        <v>193</v>
      </c>
      <c r="D84" s="199" t="s">
        <v>90</v>
      </c>
      <c r="E84" s="200">
        <v>59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9</v>
      </c>
      <c r="AC84" s="167">
        <v>9</v>
      </c>
      <c r="AZ84" s="167">
        <v>4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9</v>
      </c>
      <c r="CZ84" s="167">
        <v>9E-05</v>
      </c>
    </row>
    <row r="85" spans="1:15" ht="12.75">
      <c r="A85" s="203"/>
      <c r="B85" s="204"/>
      <c r="C85" s="205" t="s">
        <v>194</v>
      </c>
      <c r="D85" s="206"/>
      <c r="E85" s="206"/>
      <c r="F85" s="206"/>
      <c r="G85" s="207"/>
      <c r="L85" s="208" t="s">
        <v>194</v>
      </c>
      <c r="O85" s="195">
        <v>3</v>
      </c>
    </row>
    <row r="86" spans="1:104" ht="22.5">
      <c r="A86" s="196">
        <v>36</v>
      </c>
      <c r="B86" s="197" t="s">
        <v>195</v>
      </c>
      <c r="C86" s="198" t="s">
        <v>196</v>
      </c>
      <c r="D86" s="199" t="s">
        <v>90</v>
      </c>
      <c r="E86" s="200">
        <v>9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9</v>
      </c>
      <c r="AC86" s="167">
        <v>9</v>
      </c>
      <c r="AZ86" s="167">
        <v>4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9</v>
      </c>
      <c r="CZ86" s="167">
        <v>0.00018</v>
      </c>
    </row>
    <row r="87" spans="1:104" ht="12.75">
      <c r="A87" s="196">
        <v>37</v>
      </c>
      <c r="B87" s="197" t="s">
        <v>197</v>
      </c>
      <c r="C87" s="198" t="s">
        <v>198</v>
      </c>
      <c r="D87" s="199" t="s">
        <v>90</v>
      </c>
      <c r="E87" s="200">
        <v>1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9</v>
      </c>
      <c r="AC87" s="167">
        <v>9</v>
      </c>
      <c r="AZ87" s="167">
        <v>4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9</v>
      </c>
      <c r="CZ87" s="167">
        <v>0</v>
      </c>
    </row>
    <row r="88" spans="1:15" ht="12.75">
      <c r="A88" s="203"/>
      <c r="B88" s="204"/>
      <c r="C88" s="205" t="s">
        <v>199</v>
      </c>
      <c r="D88" s="206"/>
      <c r="E88" s="206"/>
      <c r="F88" s="206"/>
      <c r="G88" s="207"/>
      <c r="L88" s="208" t="s">
        <v>199</v>
      </c>
      <c r="O88" s="195">
        <v>3</v>
      </c>
    </row>
    <row r="89" spans="1:104" ht="12.75">
      <c r="A89" s="196">
        <v>38</v>
      </c>
      <c r="B89" s="197" t="s">
        <v>200</v>
      </c>
      <c r="C89" s="198" t="s">
        <v>201</v>
      </c>
      <c r="D89" s="199" t="s">
        <v>90</v>
      </c>
      <c r="E89" s="200">
        <v>28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9</v>
      </c>
      <c r="AC89" s="167">
        <v>9</v>
      </c>
      <c r="AZ89" s="167">
        <v>4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9</v>
      </c>
      <c r="CZ89" s="167">
        <v>0</v>
      </c>
    </row>
    <row r="90" spans="1:15" ht="12.75">
      <c r="A90" s="203"/>
      <c r="B90" s="209"/>
      <c r="C90" s="210" t="s">
        <v>202</v>
      </c>
      <c r="D90" s="211"/>
      <c r="E90" s="212">
        <v>1</v>
      </c>
      <c r="F90" s="213"/>
      <c r="G90" s="214"/>
      <c r="M90" s="208" t="s">
        <v>202</v>
      </c>
      <c r="O90" s="195"/>
    </row>
    <row r="91" spans="1:15" ht="12.75">
      <c r="A91" s="203"/>
      <c r="B91" s="209"/>
      <c r="C91" s="210" t="s">
        <v>203</v>
      </c>
      <c r="D91" s="211"/>
      <c r="E91" s="212">
        <v>4</v>
      </c>
      <c r="F91" s="213"/>
      <c r="G91" s="214"/>
      <c r="M91" s="208" t="s">
        <v>203</v>
      </c>
      <c r="O91" s="195"/>
    </row>
    <row r="92" spans="1:15" ht="12.75">
      <c r="A92" s="203"/>
      <c r="B92" s="209"/>
      <c r="C92" s="210" t="s">
        <v>204</v>
      </c>
      <c r="D92" s="211"/>
      <c r="E92" s="212">
        <v>0</v>
      </c>
      <c r="F92" s="213"/>
      <c r="G92" s="214"/>
      <c r="M92" s="208" t="s">
        <v>204</v>
      </c>
      <c r="O92" s="195"/>
    </row>
    <row r="93" spans="1:15" ht="12.75">
      <c r="A93" s="203"/>
      <c r="B93" s="209"/>
      <c r="C93" s="210" t="s">
        <v>205</v>
      </c>
      <c r="D93" s="211"/>
      <c r="E93" s="212">
        <v>23</v>
      </c>
      <c r="F93" s="213"/>
      <c r="G93" s="214"/>
      <c r="M93" s="208" t="s">
        <v>205</v>
      </c>
      <c r="O93" s="195"/>
    </row>
    <row r="94" spans="1:104" ht="12.75">
      <c r="A94" s="196">
        <v>39</v>
      </c>
      <c r="B94" s="197" t="s">
        <v>206</v>
      </c>
      <c r="C94" s="198" t="s">
        <v>207</v>
      </c>
      <c r="D94" s="199" t="s">
        <v>90</v>
      </c>
      <c r="E94" s="200">
        <v>1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9</v>
      </c>
      <c r="AC94" s="167">
        <v>9</v>
      </c>
      <c r="AZ94" s="167">
        <v>4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9</v>
      </c>
      <c r="CZ94" s="167">
        <v>0</v>
      </c>
    </row>
    <row r="95" spans="1:15" ht="12.75">
      <c r="A95" s="203"/>
      <c r="B95" s="209"/>
      <c r="C95" s="210" t="s">
        <v>208</v>
      </c>
      <c r="D95" s="211"/>
      <c r="E95" s="212">
        <v>0</v>
      </c>
      <c r="F95" s="213"/>
      <c r="G95" s="214"/>
      <c r="M95" s="208" t="s">
        <v>208</v>
      </c>
      <c r="O95" s="195"/>
    </row>
    <row r="96" spans="1:15" ht="12.75">
      <c r="A96" s="203"/>
      <c r="B96" s="209"/>
      <c r="C96" s="210" t="s">
        <v>209</v>
      </c>
      <c r="D96" s="211"/>
      <c r="E96" s="212">
        <v>1</v>
      </c>
      <c r="F96" s="213"/>
      <c r="G96" s="214"/>
      <c r="M96" s="208" t="s">
        <v>209</v>
      </c>
      <c r="O96" s="195"/>
    </row>
    <row r="97" spans="1:104" ht="12.75">
      <c r="A97" s="196">
        <v>40</v>
      </c>
      <c r="B97" s="197" t="s">
        <v>210</v>
      </c>
      <c r="C97" s="198" t="s">
        <v>211</v>
      </c>
      <c r="D97" s="199" t="s">
        <v>90</v>
      </c>
      <c r="E97" s="200">
        <v>1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9</v>
      </c>
      <c r="AC97" s="167">
        <v>9</v>
      </c>
      <c r="AZ97" s="167">
        <v>4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9</v>
      </c>
      <c r="CZ97" s="167">
        <v>0</v>
      </c>
    </row>
    <row r="98" spans="1:104" ht="12.75">
      <c r="A98" s="196">
        <v>41</v>
      </c>
      <c r="B98" s="197" t="s">
        <v>212</v>
      </c>
      <c r="C98" s="198" t="s">
        <v>213</v>
      </c>
      <c r="D98" s="199" t="s">
        <v>90</v>
      </c>
      <c r="E98" s="200">
        <v>4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9</v>
      </c>
      <c r="AC98" s="167">
        <v>9</v>
      </c>
      <c r="AZ98" s="167">
        <v>4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9</v>
      </c>
      <c r="CZ98" s="167">
        <v>0</v>
      </c>
    </row>
    <row r="99" spans="1:104" ht="12.75">
      <c r="A99" s="196">
        <v>42</v>
      </c>
      <c r="B99" s="197" t="s">
        <v>214</v>
      </c>
      <c r="C99" s="198" t="s">
        <v>215</v>
      </c>
      <c r="D99" s="199" t="s">
        <v>90</v>
      </c>
      <c r="E99" s="200">
        <v>1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9</v>
      </c>
      <c r="AC99" s="167">
        <v>9</v>
      </c>
      <c r="AZ99" s="167">
        <v>4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9</v>
      </c>
      <c r="CZ99" s="167">
        <v>0</v>
      </c>
    </row>
    <row r="100" spans="1:104" ht="12.75">
      <c r="A100" s="196">
        <v>43</v>
      </c>
      <c r="B100" s="197" t="s">
        <v>216</v>
      </c>
      <c r="C100" s="198" t="s">
        <v>217</v>
      </c>
      <c r="D100" s="199" t="s">
        <v>90</v>
      </c>
      <c r="E100" s="200">
        <v>7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9</v>
      </c>
      <c r="AC100" s="167">
        <v>9</v>
      </c>
      <c r="AZ100" s="167">
        <v>4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9</v>
      </c>
      <c r="CZ100" s="167">
        <v>0</v>
      </c>
    </row>
    <row r="101" spans="1:104" ht="12.75">
      <c r="A101" s="196">
        <v>44</v>
      </c>
      <c r="B101" s="197" t="s">
        <v>218</v>
      </c>
      <c r="C101" s="198" t="s">
        <v>219</v>
      </c>
      <c r="D101" s="199" t="s">
        <v>90</v>
      </c>
      <c r="E101" s="200">
        <v>1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9</v>
      </c>
      <c r="AC101" s="167">
        <v>9</v>
      </c>
      <c r="AZ101" s="167">
        <v>4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9</v>
      </c>
      <c r="CZ101" s="167">
        <v>0</v>
      </c>
    </row>
    <row r="102" spans="1:15" ht="12.75">
      <c r="A102" s="203"/>
      <c r="B102" s="204"/>
      <c r="C102" s="205" t="s">
        <v>220</v>
      </c>
      <c r="D102" s="206"/>
      <c r="E102" s="206"/>
      <c r="F102" s="206"/>
      <c r="G102" s="207"/>
      <c r="L102" s="208" t="s">
        <v>220</v>
      </c>
      <c r="O102" s="195">
        <v>3</v>
      </c>
    </row>
    <row r="103" spans="1:104" ht="22.5">
      <c r="A103" s="196">
        <v>45</v>
      </c>
      <c r="B103" s="197" t="s">
        <v>221</v>
      </c>
      <c r="C103" s="198" t="s">
        <v>222</v>
      </c>
      <c r="D103" s="199" t="s">
        <v>90</v>
      </c>
      <c r="E103" s="200">
        <v>1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9</v>
      </c>
      <c r="AC103" s="167">
        <v>9</v>
      </c>
      <c r="AZ103" s="167">
        <v>4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9</v>
      </c>
      <c r="CZ103" s="167">
        <v>0</v>
      </c>
    </row>
    <row r="104" spans="1:15" ht="12.75">
      <c r="A104" s="203"/>
      <c r="B104" s="204"/>
      <c r="C104" s="205" t="s">
        <v>223</v>
      </c>
      <c r="D104" s="206"/>
      <c r="E104" s="206"/>
      <c r="F104" s="206"/>
      <c r="G104" s="207"/>
      <c r="L104" s="208" t="s">
        <v>223</v>
      </c>
      <c r="O104" s="195">
        <v>3</v>
      </c>
    </row>
    <row r="105" spans="1:104" ht="12.75">
      <c r="A105" s="196">
        <v>46</v>
      </c>
      <c r="B105" s="197" t="s">
        <v>224</v>
      </c>
      <c r="C105" s="198" t="s">
        <v>225</v>
      </c>
      <c r="D105" s="199" t="s">
        <v>90</v>
      </c>
      <c r="E105" s="200">
        <v>90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9</v>
      </c>
      <c r="AC105" s="167">
        <v>9</v>
      </c>
      <c r="AZ105" s="167">
        <v>4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9</v>
      </c>
      <c r="CZ105" s="167">
        <v>0</v>
      </c>
    </row>
    <row r="106" spans="1:15" ht="12.75">
      <c r="A106" s="203"/>
      <c r="B106" s="204"/>
      <c r="C106" s="205" t="s">
        <v>226</v>
      </c>
      <c r="D106" s="206"/>
      <c r="E106" s="206"/>
      <c r="F106" s="206"/>
      <c r="G106" s="207"/>
      <c r="L106" s="208" t="s">
        <v>226</v>
      </c>
      <c r="O106" s="195">
        <v>3</v>
      </c>
    </row>
    <row r="107" spans="1:104" ht="12.75">
      <c r="A107" s="196">
        <v>47</v>
      </c>
      <c r="B107" s="197" t="s">
        <v>227</v>
      </c>
      <c r="C107" s="198" t="s">
        <v>228</v>
      </c>
      <c r="D107" s="199" t="s">
        <v>90</v>
      </c>
      <c r="E107" s="200">
        <v>14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9</v>
      </c>
      <c r="AC107" s="167">
        <v>9</v>
      </c>
      <c r="AZ107" s="167">
        <v>4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9</v>
      </c>
      <c r="CZ107" s="167">
        <v>0</v>
      </c>
    </row>
    <row r="108" spans="1:104" ht="22.5">
      <c r="A108" s="196">
        <v>48</v>
      </c>
      <c r="B108" s="197" t="s">
        <v>229</v>
      </c>
      <c r="C108" s="198" t="s">
        <v>230</v>
      </c>
      <c r="D108" s="199" t="s">
        <v>97</v>
      </c>
      <c r="E108" s="200">
        <v>60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9</v>
      </c>
      <c r="AC108" s="167">
        <v>9</v>
      </c>
      <c r="AZ108" s="167">
        <v>4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9</v>
      </c>
      <c r="CZ108" s="167">
        <v>6E-05</v>
      </c>
    </row>
    <row r="109" spans="1:15" ht="12.75">
      <c r="A109" s="203"/>
      <c r="B109" s="204"/>
      <c r="C109" s="205" t="s">
        <v>167</v>
      </c>
      <c r="D109" s="206"/>
      <c r="E109" s="206"/>
      <c r="F109" s="206"/>
      <c r="G109" s="207"/>
      <c r="L109" s="208" t="s">
        <v>167</v>
      </c>
      <c r="O109" s="195">
        <v>3</v>
      </c>
    </row>
    <row r="110" spans="1:104" ht="22.5">
      <c r="A110" s="196">
        <v>49</v>
      </c>
      <c r="B110" s="197" t="s">
        <v>231</v>
      </c>
      <c r="C110" s="198" t="s">
        <v>232</v>
      </c>
      <c r="D110" s="199" t="s">
        <v>97</v>
      </c>
      <c r="E110" s="200">
        <v>40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9</v>
      </c>
      <c r="AC110" s="167">
        <v>9</v>
      </c>
      <c r="AZ110" s="167">
        <v>4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9</v>
      </c>
      <c r="CZ110" s="167">
        <v>0.00028</v>
      </c>
    </row>
    <row r="111" spans="1:15" ht="12.75">
      <c r="A111" s="203"/>
      <c r="B111" s="204"/>
      <c r="C111" s="205" t="s">
        <v>233</v>
      </c>
      <c r="D111" s="206"/>
      <c r="E111" s="206"/>
      <c r="F111" s="206"/>
      <c r="G111" s="207"/>
      <c r="L111" s="208" t="s">
        <v>233</v>
      </c>
      <c r="O111" s="195">
        <v>3</v>
      </c>
    </row>
    <row r="112" spans="1:104" ht="22.5">
      <c r="A112" s="196">
        <v>50</v>
      </c>
      <c r="B112" s="197" t="s">
        <v>234</v>
      </c>
      <c r="C112" s="198" t="s">
        <v>235</v>
      </c>
      <c r="D112" s="199" t="s">
        <v>97</v>
      </c>
      <c r="E112" s="200">
        <v>25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9</v>
      </c>
      <c r="AC112" s="167">
        <v>9</v>
      </c>
      <c r="AZ112" s="167">
        <v>4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9</v>
      </c>
      <c r="CZ112" s="167">
        <v>0</v>
      </c>
    </row>
    <row r="113" spans="1:15" ht="12.75">
      <c r="A113" s="203"/>
      <c r="B113" s="204"/>
      <c r="C113" s="205" t="s">
        <v>236</v>
      </c>
      <c r="D113" s="206"/>
      <c r="E113" s="206"/>
      <c r="F113" s="206"/>
      <c r="G113" s="207"/>
      <c r="L113" s="208" t="s">
        <v>236</v>
      </c>
      <c r="O113" s="195">
        <v>3</v>
      </c>
    </row>
    <row r="114" spans="1:104" ht="22.5">
      <c r="A114" s="196">
        <v>51</v>
      </c>
      <c r="B114" s="197" t="s">
        <v>237</v>
      </c>
      <c r="C114" s="198" t="s">
        <v>238</v>
      </c>
      <c r="D114" s="199" t="s">
        <v>90</v>
      </c>
      <c r="E114" s="200">
        <v>20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9</v>
      </c>
      <c r="AC114" s="167">
        <v>9</v>
      </c>
      <c r="AZ114" s="167">
        <v>4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9</v>
      </c>
      <c r="CZ114" s="167">
        <v>0.00025</v>
      </c>
    </row>
    <row r="115" spans="1:15" ht="12.75">
      <c r="A115" s="203"/>
      <c r="B115" s="204"/>
      <c r="C115" s="205" t="s">
        <v>239</v>
      </c>
      <c r="D115" s="206"/>
      <c r="E115" s="206"/>
      <c r="F115" s="206"/>
      <c r="G115" s="207"/>
      <c r="L115" s="208" t="s">
        <v>239</v>
      </c>
      <c r="O115" s="195">
        <v>3</v>
      </c>
    </row>
    <row r="116" spans="1:104" ht="12.75">
      <c r="A116" s="196">
        <v>52</v>
      </c>
      <c r="B116" s="197" t="s">
        <v>240</v>
      </c>
      <c r="C116" s="198" t="s">
        <v>241</v>
      </c>
      <c r="D116" s="199" t="s">
        <v>90</v>
      </c>
      <c r="E116" s="200">
        <v>1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9</v>
      </c>
      <c r="AC116" s="167">
        <v>9</v>
      </c>
      <c r="AZ116" s="167">
        <v>4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9</v>
      </c>
      <c r="CZ116" s="167">
        <v>0</v>
      </c>
    </row>
    <row r="117" spans="1:15" ht="12.75">
      <c r="A117" s="203"/>
      <c r="B117" s="204"/>
      <c r="C117" s="205" t="s">
        <v>242</v>
      </c>
      <c r="D117" s="206"/>
      <c r="E117" s="206"/>
      <c r="F117" s="206"/>
      <c r="G117" s="207"/>
      <c r="L117" s="208" t="s">
        <v>242</v>
      </c>
      <c r="O117" s="195">
        <v>3</v>
      </c>
    </row>
    <row r="118" spans="1:104" ht="12.75">
      <c r="A118" s="196">
        <v>53</v>
      </c>
      <c r="B118" s="197" t="s">
        <v>243</v>
      </c>
      <c r="C118" s="198" t="s">
        <v>244</v>
      </c>
      <c r="D118" s="199" t="s">
        <v>90</v>
      </c>
      <c r="E118" s="200">
        <v>1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9</v>
      </c>
      <c r="AC118" s="167">
        <v>9</v>
      </c>
      <c r="AZ118" s="167">
        <v>4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9</v>
      </c>
      <c r="CZ118" s="167">
        <v>0</v>
      </c>
    </row>
    <row r="119" spans="1:15" ht="22.5">
      <c r="A119" s="203"/>
      <c r="B119" s="204"/>
      <c r="C119" s="205" t="s">
        <v>245</v>
      </c>
      <c r="D119" s="206"/>
      <c r="E119" s="206"/>
      <c r="F119" s="206"/>
      <c r="G119" s="207"/>
      <c r="L119" s="208" t="s">
        <v>245</v>
      </c>
      <c r="O119" s="195">
        <v>3</v>
      </c>
    </row>
    <row r="120" spans="1:104" ht="22.5">
      <c r="A120" s="196">
        <v>54</v>
      </c>
      <c r="B120" s="197" t="s">
        <v>246</v>
      </c>
      <c r="C120" s="198" t="s">
        <v>247</v>
      </c>
      <c r="D120" s="199" t="s">
        <v>90</v>
      </c>
      <c r="E120" s="200">
        <v>5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9</v>
      </c>
      <c r="AC120" s="167">
        <v>9</v>
      </c>
      <c r="AZ120" s="167">
        <v>4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9</v>
      </c>
      <c r="CZ120" s="167">
        <v>0</v>
      </c>
    </row>
    <row r="121" spans="1:15" ht="12.75">
      <c r="A121" s="203"/>
      <c r="B121" s="204"/>
      <c r="C121" s="205" t="s">
        <v>248</v>
      </c>
      <c r="D121" s="206"/>
      <c r="E121" s="206"/>
      <c r="F121" s="206"/>
      <c r="G121" s="207"/>
      <c r="L121" s="208" t="s">
        <v>248</v>
      </c>
      <c r="O121" s="195">
        <v>3</v>
      </c>
    </row>
    <row r="122" spans="1:104" ht="22.5">
      <c r="A122" s="196">
        <v>55</v>
      </c>
      <c r="B122" s="197" t="s">
        <v>249</v>
      </c>
      <c r="C122" s="198" t="s">
        <v>250</v>
      </c>
      <c r="D122" s="199" t="s">
        <v>97</v>
      </c>
      <c r="E122" s="200">
        <v>820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9</v>
      </c>
      <c r="AC122" s="167">
        <v>9</v>
      </c>
      <c r="AZ122" s="167">
        <v>4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9</v>
      </c>
      <c r="CZ122" s="167">
        <v>0.00017</v>
      </c>
    </row>
    <row r="123" spans="1:15" ht="12.75">
      <c r="A123" s="203"/>
      <c r="B123" s="209"/>
      <c r="C123" s="210" t="s">
        <v>251</v>
      </c>
      <c r="D123" s="211"/>
      <c r="E123" s="212">
        <v>710</v>
      </c>
      <c r="F123" s="213"/>
      <c r="G123" s="214"/>
      <c r="M123" s="208" t="s">
        <v>251</v>
      </c>
      <c r="O123" s="195"/>
    </row>
    <row r="124" spans="1:15" ht="12.75">
      <c r="A124" s="203"/>
      <c r="B124" s="209"/>
      <c r="C124" s="210" t="s">
        <v>252</v>
      </c>
      <c r="D124" s="211"/>
      <c r="E124" s="212">
        <v>110</v>
      </c>
      <c r="F124" s="213"/>
      <c r="G124" s="214"/>
      <c r="M124" s="208" t="s">
        <v>252</v>
      </c>
      <c r="O124" s="195"/>
    </row>
    <row r="125" spans="1:104" ht="22.5">
      <c r="A125" s="196">
        <v>56</v>
      </c>
      <c r="B125" s="197" t="s">
        <v>253</v>
      </c>
      <c r="C125" s="198" t="s">
        <v>254</v>
      </c>
      <c r="D125" s="199" t="s">
        <v>97</v>
      </c>
      <c r="E125" s="200">
        <v>885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9</v>
      </c>
      <c r="AC125" s="167">
        <v>9</v>
      </c>
      <c r="AZ125" s="167">
        <v>4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9</v>
      </c>
      <c r="CZ125" s="167">
        <v>0.00023</v>
      </c>
    </row>
    <row r="126" spans="1:15" ht="12.75">
      <c r="A126" s="203"/>
      <c r="B126" s="209"/>
      <c r="C126" s="210" t="s">
        <v>255</v>
      </c>
      <c r="D126" s="211"/>
      <c r="E126" s="212">
        <v>45</v>
      </c>
      <c r="F126" s="213"/>
      <c r="G126" s="214"/>
      <c r="M126" s="208" t="s">
        <v>255</v>
      </c>
      <c r="O126" s="195"/>
    </row>
    <row r="127" spans="1:15" ht="12.75">
      <c r="A127" s="203"/>
      <c r="B127" s="209"/>
      <c r="C127" s="210" t="s">
        <v>256</v>
      </c>
      <c r="D127" s="211"/>
      <c r="E127" s="212">
        <v>170</v>
      </c>
      <c r="F127" s="213"/>
      <c r="G127" s="214"/>
      <c r="M127" s="208" t="s">
        <v>256</v>
      </c>
      <c r="O127" s="195"/>
    </row>
    <row r="128" spans="1:15" ht="12.75">
      <c r="A128" s="203"/>
      <c r="B128" s="209"/>
      <c r="C128" s="210" t="s">
        <v>257</v>
      </c>
      <c r="D128" s="211"/>
      <c r="E128" s="212">
        <v>180</v>
      </c>
      <c r="F128" s="213"/>
      <c r="G128" s="214"/>
      <c r="M128" s="208" t="s">
        <v>257</v>
      </c>
      <c r="O128" s="195"/>
    </row>
    <row r="129" spans="1:15" ht="12.75">
      <c r="A129" s="203"/>
      <c r="B129" s="209"/>
      <c r="C129" s="210" t="s">
        <v>258</v>
      </c>
      <c r="D129" s="211"/>
      <c r="E129" s="212">
        <v>160</v>
      </c>
      <c r="F129" s="213"/>
      <c r="G129" s="214"/>
      <c r="M129" s="208" t="s">
        <v>258</v>
      </c>
      <c r="O129" s="195"/>
    </row>
    <row r="130" spans="1:15" ht="12.75">
      <c r="A130" s="203"/>
      <c r="B130" s="209"/>
      <c r="C130" s="210" t="s">
        <v>259</v>
      </c>
      <c r="D130" s="211"/>
      <c r="E130" s="212">
        <v>230</v>
      </c>
      <c r="F130" s="213"/>
      <c r="G130" s="214"/>
      <c r="M130" s="208" t="s">
        <v>259</v>
      </c>
      <c r="O130" s="195"/>
    </row>
    <row r="131" spans="1:15" ht="12.75">
      <c r="A131" s="203"/>
      <c r="B131" s="209"/>
      <c r="C131" s="210" t="s">
        <v>260</v>
      </c>
      <c r="D131" s="211"/>
      <c r="E131" s="212">
        <v>100</v>
      </c>
      <c r="F131" s="213"/>
      <c r="G131" s="214"/>
      <c r="M131" s="208" t="s">
        <v>260</v>
      </c>
      <c r="O131" s="195"/>
    </row>
    <row r="132" spans="1:104" ht="22.5">
      <c r="A132" s="196">
        <v>57</v>
      </c>
      <c r="B132" s="197" t="s">
        <v>261</v>
      </c>
      <c r="C132" s="198" t="s">
        <v>262</v>
      </c>
      <c r="D132" s="199" t="s">
        <v>97</v>
      </c>
      <c r="E132" s="200">
        <v>30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9</v>
      </c>
      <c r="AC132" s="167">
        <v>9</v>
      </c>
      <c r="AZ132" s="167">
        <v>4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9</v>
      </c>
      <c r="CZ132" s="167">
        <v>0.00022</v>
      </c>
    </row>
    <row r="133" spans="1:15" ht="12.75">
      <c r="A133" s="203"/>
      <c r="B133" s="204"/>
      <c r="C133" s="205" t="s">
        <v>263</v>
      </c>
      <c r="D133" s="206"/>
      <c r="E133" s="206"/>
      <c r="F133" s="206"/>
      <c r="G133" s="207"/>
      <c r="L133" s="208" t="s">
        <v>263</v>
      </c>
      <c r="O133" s="195">
        <v>3</v>
      </c>
    </row>
    <row r="134" spans="1:104" ht="22.5">
      <c r="A134" s="196">
        <v>58</v>
      </c>
      <c r="B134" s="197" t="s">
        <v>264</v>
      </c>
      <c r="C134" s="198" t="s">
        <v>265</v>
      </c>
      <c r="D134" s="199" t="s">
        <v>97</v>
      </c>
      <c r="E134" s="200">
        <v>12</v>
      </c>
      <c r="F134" s="200">
        <v>0</v>
      </c>
      <c r="G134" s="201">
        <f>E134*F134</f>
        <v>0</v>
      </c>
      <c r="O134" s="195">
        <v>2</v>
      </c>
      <c r="AA134" s="167">
        <v>1</v>
      </c>
      <c r="AB134" s="167">
        <v>9</v>
      </c>
      <c r="AC134" s="167">
        <v>9</v>
      </c>
      <c r="AZ134" s="167">
        <v>4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1</v>
      </c>
      <c r="CB134" s="202">
        <v>9</v>
      </c>
      <c r="CZ134" s="167">
        <v>0.00032</v>
      </c>
    </row>
    <row r="135" spans="1:15" ht="12.75">
      <c r="A135" s="203"/>
      <c r="B135" s="204"/>
      <c r="C135" s="205" t="s">
        <v>266</v>
      </c>
      <c r="D135" s="206"/>
      <c r="E135" s="206"/>
      <c r="F135" s="206"/>
      <c r="G135" s="207"/>
      <c r="L135" s="208" t="s">
        <v>266</v>
      </c>
      <c r="O135" s="195">
        <v>3</v>
      </c>
    </row>
    <row r="136" spans="1:104" ht="12.75">
      <c r="A136" s="196">
        <v>59</v>
      </c>
      <c r="B136" s="197" t="s">
        <v>267</v>
      </c>
      <c r="C136" s="198" t="s">
        <v>268</v>
      </c>
      <c r="D136" s="199" t="s">
        <v>90</v>
      </c>
      <c r="E136" s="200">
        <v>13</v>
      </c>
      <c r="F136" s="200">
        <v>0</v>
      </c>
      <c r="G136" s="201">
        <f>E136*F136</f>
        <v>0</v>
      </c>
      <c r="O136" s="195">
        <v>2</v>
      </c>
      <c r="AA136" s="167">
        <v>3</v>
      </c>
      <c r="AB136" s="167">
        <v>9</v>
      </c>
      <c r="AC136" s="167" t="s">
        <v>267</v>
      </c>
      <c r="AZ136" s="167">
        <v>3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3</v>
      </c>
      <c r="CB136" s="202">
        <v>9</v>
      </c>
      <c r="CZ136" s="167">
        <v>0</v>
      </c>
    </row>
    <row r="137" spans="1:15" ht="12.75">
      <c r="A137" s="203"/>
      <c r="B137" s="204"/>
      <c r="C137" s="205" t="s">
        <v>269</v>
      </c>
      <c r="D137" s="206"/>
      <c r="E137" s="206"/>
      <c r="F137" s="206"/>
      <c r="G137" s="207"/>
      <c r="L137" s="208" t="s">
        <v>269</v>
      </c>
      <c r="O137" s="195">
        <v>3</v>
      </c>
    </row>
    <row r="138" spans="1:104" ht="12.75">
      <c r="A138" s="196">
        <v>60</v>
      </c>
      <c r="B138" s="197" t="s">
        <v>270</v>
      </c>
      <c r="C138" s="198" t="s">
        <v>271</v>
      </c>
      <c r="D138" s="199" t="s">
        <v>90</v>
      </c>
      <c r="E138" s="200">
        <v>26</v>
      </c>
      <c r="F138" s="200">
        <v>0</v>
      </c>
      <c r="G138" s="201">
        <f>E138*F138</f>
        <v>0</v>
      </c>
      <c r="O138" s="195">
        <v>2</v>
      </c>
      <c r="AA138" s="167">
        <v>3</v>
      </c>
      <c r="AB138" s="167">
        <v>9</v>
      </c>
      <c r="AC138" s="167" t="s">
        <v>270</v>
      </c>
      <c r="AZ138" s="167">
        <v>3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3</v>
      </c>
      <c r="CB138" s="202">
        <v>9</v>
      </c>
      <c r="CZ138" s="167">
        <v>0</v>
      </c>
    </row>
    <row r="139" spans="1:15" ht="12.75">
      <c r="A139" s="203"/>
      <c r="B139" s="204"/>
      <c r="C139" s="205" t="s">
        <v>272</v>
      </c>
      <c r="D139" s="206"/>
      <c r="E139" s="206"/>
      <c r="F139" s="206"/>
      <c r="G139" s="207"/>
      <c r="L139" s="208" t="s">
        <v>272</v>
      </c>
      <c r="O139" s="195">
        <v>3</v>
      </c>
    </row>
    <row r="140" spans="1:104" ht="12.75">
      <c r="A140" s="196">
        <v>61</v>
      </c>
      <c r="B140" s="197" t="s">
        <v>273</v>
      </c>
      <c r="C140" s="198" t="s">
        <v>274</v>
      </c>
      <c r="D140" s="199" t="s">
        <v>90</v>
      </c>
      <c r="E140" s="200">
        <v>26</v>
      </c>
      <c r="F140" s="200">
        <v>0</v>
      </c>
      <c r="G140" s="201">
        <f>E140*F140</f>
        <v>0</v>
      </c>
      <c r="O140" s="195">
        <v>2</v>
      </c>
      <c r="AA140" s="167">
        <v>3</v>
      </c>
      <c r="AB140" s="167">
        <v>9</v>
      </c>
      <c r="AC140" s="167" t="s">
        <v>273</v>
      </c>
      <c r="AZ140" s="167">
        <v>3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3</v>
      </c>
      <c r="CB140" s="202">
        <v>9</v>
      </c>
      <c r="CZ140" s="167">
        <v>0</v>
      </c>
    </row>
    <row r="141" spans="1:15" ht="12.75">
      <c r="A141" s="203"/>
      <c r="B141" s="204"/>
      <c r="C141" s="205" t="s">
        <v>269</v>
      </c>
      <c r="D141" s="206"/>
      <c r="E141" s="206"/>
      <c r="F141" s="206"/>
      <c r="G141" s="207"/>
      <c r="L141" s="208" t="s">
        <v>269</v>
      </c>
      <c r="O141" s="195">
        <v>3</v>
      </c>
    </row>
    <row r="142" spans="1:104" ht="12.75">
      <c r="A142" s="196">
        <v>62</v>
      </c>
      <c r="B142" s="197" t="s">
        <v>275</v>
      </c>
      <c r="C142" s="198" t="s">
        <v>276</v>
      </c>
      <c r="D142" s="199" t="s">
        <v>90</v>
      </c>
      <c r="E142" s="200">
        <v>7</v>
      </c>
      <c r="F142" s="200">
        <v>0</v>
      </c>
      <c r="G142" s="201">
        <f>E142*F142</f>
        <v>0</v>
      </c>
      <c r="O142" s="195">
        <v>2</v>
      </c>
      <c r="AA142" s="167">
        <v>3</v>
      </c>
      <c r="AB142" s="167">
        <v>9</v>
      </c>
      <c r="AC142" s="167" t="s">
        <v>275</v>
      </c>
      <c r="AZ142" s="167">
        <v>3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3</v>
      </c>
      <c r="CB142" s="202">
        <v>9</v>
      </c>
      <c r="CZ142" s="167">
        <v>0</v>
      </c>
    </row>
    <row r="143" spans="1:15" ht="12.75">
      <c r="A143" s="203"/>
      <c r="B143" s="204"/>
      <c r="C143" s="205" t="s">
        <v>269</v>
      </c>
      <c r="D143" s="206"/>
      <c r="E143" s="206"/>
      <c r="F143" s="206"/>
      <c r="G143" s="207"/>
      <c r="L143" s="208" t="s">
        <v>269</v>
      </c>
      <c r="O143" s="195">
        <v>3</v>
      </c>
    </row>
    <row r="144" spans="1:104" ht="12.75">
      <c r="A144" s="196">
        <v>63</v>
      </c>
      <c r="B144" s="197" t="s">
        <v>277</v>
      </c>
      <c r="C144" s="198" t="s">
        <v>278</v>
      </c>
      <c r="D144" s="199" t="s">
        <v>90</v>
      </c>
      <c r="E144" s="200">
        <v>5</v>
      </c>
      <c r="F144" s="200">
        <v>0</v>
      </c>
      <c r="G144" s="201">
        <f>E144*F144</f>
        <v>0</v>
      </c>
      <c r="O144" s="195">
        <v>2</v>
      </c>
      <c r="AA144" s="167">
        <v>3</v>
      </c>
      <c r="AB144" s="167">
        <v>9</v>
      </c>
      <c r="AC144" s="167" t="s">
        <v>277</v>
      </c>
      <c r="AZ144" s="167">
        <v>3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3</v>
      </c>
      <c r="CB144" s="202">
        <v>9</v>
      </c>
      <c r="CZ144" s="167">
        <v>0</v>
      </c>
    </row>
    <row r="145" spans="1:15" ht="12.75">
      <c r="A145" s="203"/>
      <c r="B145" s="204"/>
      <c r="C145" s="205" t="s">
        <v>269</v>
      </c>
      <c r="D145" s="206"/>
      <c r="E145" s="206"/>
      <c r="F145" s="206"/>
      <c r="G145" s="207"/>
      <c r="L145" s="208" t="s">
        <v>269</v>
      </c>
      <c r="O145" s="195">
        <v>3</v>
      </c>
    </row>
    <row r="146" spans="1:104" ht="12.75">
      <c r="A146" s="196">
        <v>64</v>
      </c>
      <c r="B146" s="197" t="s">
        <v>279</v>
      </c>
      <c r="C146" s="198" t="s">
        <v>280</v>
      </c>
      <c r="D146" s="199" t="s">
        <v>90</v>
      </c>
      <c r="E146" s="200">
        <v>9</v>
      </c>
      <c r="F146" s="200">
        <v>0</v>
      </c>
      <c r="G146" s="201">
        <f>E146*F146</f>
        <v>0</v>
      </c>
      <c r="O146" s="195">
        <v>2</v>
      </c>
      <c r="AA146" s="167">
        <v>3</v>
      </c>
      <c r="AB146" s="167">
        <v>9</v>
      </c>
      <c r="AC146" s="167" t="s">
        <v>279</v>
      </c>
      <c r="AZ146" s="167">
        <v>3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3</v>
      </c>
      <c r="CB146" s="202">
        <v>9</v>
      </c>
      <c r="CZ146" s="167">
        <v>0</v>
      </c>
    </row>
    <row r="147" spans="1:15" ht="12.75">
      <c r="A147" s="203"/>
      <c r="B147" s="204"/>
      <c r="C147" s="205" t="s">
        <v>269</v>
      </c>
      <c r="D147" s="206"/>
      <c r="E147" s="206"/>
      <c r="F147" s="206"/>
      <c r="G147" s="207"/>
      <c r="L147" s="208" t="s">
        <v>269</v>
      </c>
      <c r="O147" s="195">
        <v>3</v>
      </c>
    </row>
    <row r="148" spans="1:104" ht="12.75">
      <c r="A148" s="196">
        <v>65</v>
      </c>
      <c r="B148" s="197" t="s">
        <v>281</v>
      </c>
      <c r="C148" s="198" t="s">
        <v>282</v>
      </c>
      <c r="D148" s="199" t="s">
        <v>90</v>
      </c>
      <c r="E148" s="200">
        <v>4</v>
      </c>
      <c r="F148" s="200">
        <v>0</v>
      </c>
      <c r="G148" s="201">
        <f>E148*F148</f>
        <v>0</v>
      </c>
      <c r="O148" s="195">
        <v>2</v>
      </c>
      <c r="AA148" s="167">
        <v>3</v>
      </c>
      <c r="AB148" s="167">
        <v>9</v>
      </c>
      <c r="AC148" s="167" t="s">
        <v>281</v>
      </c>
      <c r="AZ148" s="167">
        <v>3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3</v>
      </c>
      <c r="CB148" s="202">
        <v>9</v>
      </c>
      <c r="CZ148" s="167">
        <v>0.005</v>
      </c>
    </row>
    <row r="149" spans="1:15" ht="12.75">
      <c r="A149" s="203"/>
      <c r="B149" s="204"/>
      <c r="C149" s="205" t="s">
        <v>269</v>
      </c>
      <c r="D149" s="206"/>
      <c r="E149" s="206"/>
      <c r="F149" s="206"/>
      <c r="G149" s="207"/>
      <c r="L149" s="208" t="s">
        <v>269</v>
      </c>
      <c r="O149" s="195">
        <v>3</v>
      </c>
    </row>
    <row r="150" spans="1:104" ht="12.75">
      <c r="A150" s="196">
        <v>66</v>
      </c>
      <c r="B150" s="197" t="s">
        <v>283</v>
      </c>
      <c r="C150" s="198" t="s">
        <v>284</v>
      </c>
      <c r="D150" s="199" t="s">
        <v>90</v>
      </c>
      <c r="E150" s="200">
        <v>1</v>
      </c>
      <c r="F150" s="200">
        <v>0</v>
      </c>
      <c r="G150" s="201">
        <f>E150*F150</f>
        <v>0</v>
      </c>
      <c r="O150" s="195">
        <v>2</v>
      </c>
      <c r="AA150" s="167">
        <v>3</v>
      </c>
      <c r="AB150" s="167">
        <v>9</v>
      </c>
      <c r="AC150" s="167">
        <v>35822001010</v>
      </c>
      <c r="AZ150" s="167">
        <v>3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3</v>
      </c>
      <c r="CB150" s="202">
        <v>9</v>
      </c>
      <c r="CZ150" s="167">
        <v>0.00018</v>
      </c>
    </row>
    <row r="151" spans="1:15" ht="12.75">
      <c r="A151" s="203"/>
      <c r="B151" s="204"/>
      <c r="C151" s="205"/>
      <c r="D151" s="206"/>
      <c r="E151" s="206"/>
      <c r="F151" s="206"/>
      <c r="G151" s="207"/>
      <c r="L151" s="208"/>
      <c r="O151" s="195">
        <v>3</v>
      </c>
    </row>
    <row r="152" spans="1:104" ht="12.75">
      <c r="A152" s="196">
        <v>67</v>
      </c>
      <c r="B152" s="197" t="s">
        <v>285</v>
      </c>
      <c r="C152" s="198" t="s">
        <v>286</v>
      </c>
      <c r="D152" s="199" t="s">
        <v>90</v>
      </c>
      <c r="E152" s="200">
        <v>4</v>
      </c>
      <c r="F152" s="200">
        <v>0</v>
      </c>
      <c r="G152" s="201">
        <f>E152*F152</f>
        <v>0</v>
      </c>
      <c r="O152" s="195">
        <v>2</v>
      </c>
      <c r="AA152" s="167">
        <v>3</v>
      </c>
      <c r="AB152" s="167">
        <v>9</v>
      </c>
      <c r="AC152" s="167">
        <v>35822001013</v>
      </c>
      <c r="AZ152" s="167">
        <v>3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3</v>
      </c>
      <c r="CB152" s="202">
        <v>9</v>
      </c>
      <c r="CZ152" s="167">
        <v>0.00018</v>
      </c>
    </row>
    <row r="153" spans="1:104" ht="12.75">
      <c r="A153" s="196">
        <v>68</v>
      </c>
      <c r="B153" s="197" t="s">
        <v>287</v>
      </c>
      <c r="C153" s="198" t="s">
        <v>288</v>
      </c>
      <c r="D153" s="199" t="s">
        <v>90</v>
      </c>
      <c r="E153" s="200">
        <v>17</v>
      </c>
      <c r="F153" s="200">
        <v>0</v>
      </c>
      <c r="G153" s="201">
        <f>E153*F153</f>
        <v>0</v>
      </c>
      <c r="O153" s="195">
        <v>2</v>
      </c>
      <c r="AA153" s="167">
        <v>3</v>
      </c>
      <c r="AB153" s="167">
        <v>9</v>
      </c>
      <c r="AC153" s="167">
        <v>35822001015</v>
      </c>
      <c r="AZ153" s="167">
        <v>3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3</v>
      </c>
      <c r="CB153" s="202">
        <v>9</v>
      </c>
      <c r="CZ153" s="167">
        <v>0.00018</v>
      </c>
    </row>
    <row r="154" spans="1:104" ht="12.75">
      <c r="A154" s="196">
        <v>69</v>
      </c>
      <c r="B154" s="197" t="s">
        <v>289</v>
      </c>
      <c r="C154" s="198" t="s">
        <v>290</v>
      </c>
      <c r="D154" s="199" t="s">
        <v>90</v>
      </c>
      <c r="E154" s="200">
        <v>6</v>
      </c>
      <c r="F154" s="200">
        <v>0</v>
      </c>
      <c r="G154" s="201">
        <f>E154*F154</f>
        <v>0</v>
      </c>
      <c r="O154" s="195">
        <v>2</v>
      </c>
      <c r="AA154" s="167">
        <v>3</v>
      </c>
      <c r="AB154" s="167">
        <v>9</v>
      </c>
      <c r="AC154" s="167">
        <v>35822001040</v>
      </c>
      <c r="AZ154" s="167">
        <v>3</v>
      </c>
      <c r="BA154" s="167">
        <f>IF(AZ154=1,G154,0)</f>
        <v>0</v>
      </c>
      <c r="BB154" s="167">
        <f>IF(AZ154=2,G154,0)</f>
        <v>0</v>
      </c>
      <c r="BC154" s="167">
        <f>IF(AZ154=3,G154,0)</f>
        <v>0</v>
      </c>
      <c r="BD154" s="167">
        <f>IF(AZ154=4,G154,0)</f>
        <v>0</v>
      </c>
      <c r="BE154" s="167">
        <f>IF(AZ154=5,G154,0)</f>
        <v>0</v>
      </c>
      <c r="CA154" s="202">
        <v>3</v>
      </c>
      <c r="CB154" s="202">
        <v>9</v>
      </c>
      <c r="CZ154" s="167">
        <v>0.00018</v>
      </c>
    </row>
    <row r="155" spans="1:104" ht="12.75">
      <c r="A155" s="196">
        <v>70</v>
      </c>
      <c r="B155" s="197" t="s">
        <v>291</v>
      </c>
      <c r="C155" s="198" t="s">
        <v>292</v>
      </c>
      <c r="D155" s="199" t="s">
        <v>90</v>
      </c>
      <c r="E155" s="200">
        <v>1</v>
      </c>
      <c r="F155" s="200">
        <v>0</v>
      </c>
      <c r="G155" s="201">
        <f>E155*F155</f>
        <v>0</v>
      </c>
      <c r="O155" s="195">
        <v>2</v>
      </c>
      <c r="AA155" s="167">
        <v>3</v>
      </c>
      <c r="AB155" s="167">
        <v>9</v>
      </c>
      <c r="AC155" s="167">
        <v>35822002313</v>
      </c>
      <c r="AZ155" s="167">
        <v>3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3</v>
      </c>
      <c r="CB155" s="202">
        <v>9</v>
      </c>
      <c r="CZ155" s="167">
        <v>0.0005</v>
      </c>
    </row>
    <row r="156" spans="1:104" ht="12.75">
      <c r="A156" s="196">
        <v>71</v>
      </c>
      <c r="B156" s="197" t="s">
        <v>293</v>
      </c>
      <c r="C156" s="198" t="s">
        <v>294</v>
      </c>
      <c r="D156" s="199" t="s">
        <v>90</v>
      </c>
      <c r="E156" s="200">
        <v>4</v>
      </c>
      <c r="F156" s="200">
        <v>0</v>
      </c>
      <c r="G156" s="201">
        <f>E156*F156</f>
        <v>0</v>
      </c>
      <c r="O156" s="195">
        <v>2</v>
      </c>
      <c r="AA156" s="167">
        <v>3</v>
      </c>
      <c r="AB156" s="167">
        <v>9</v>
      </c>
      <c r="AC156" s="167" t="s">
        <v>293</v>
      </c>
      <c r="AZ156" s="167">
        <v>3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3</v>
      </c>
      <c r="CB156" s="202">
        <v>9</v>
      </c>
      <c r="CZ156" s="167">
        <v>0.00046</v>
      </c>
    </row>
    <row r="157" spans="1:104" ht="12.75">
      <c r="A157" s="196">
        <v>72</v>
      </c>
      <c r="B157" s="197" t="s">
        <v>295</v>
      </c>
      <c r="C157" s="198" t="s">
        <v>296</v>
      </c>
      <c r="D157" s="199" t="s">
        <v>90</v>
      </c>
      <c r="E157" s="200">
        <v>1</v>
      </c>
      <c r="F157" s="200">
        <v>0</v>
      </c>
      <c r="G157" s="201">
        <f>E157*F157</f>
        <v>0</v>
      </c>
      <c r="O157" s="195">
        <v>2</v>
      </c>
      <c r="AA157" s="167">
        <v>3</v>
      </c>
      <c r="AB157" s="167">
        <v>9</v>
      </c>
      <c r="AC157" s="167" t="s">
        <v>295</v>
      </c>
      <c r="AZ157" s="167">
        <v>3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3</v>
      </c>
      <c r="CB157" s="202">
        <v>9</v>
      </c>
      <c r="CZ157" s="167">
        <v>0.00024</v>
      </c>
    </row>
    <row r="158" spans="1:15" ht="12.75">
      <c r="A158" s="203"/>
      <c r="B158" s="204"/>
      <c r="C158" s="205"/>
      <c r="D158" s="206"/>
      <c r="E158" s="206"/>
      <c r="F158" s="206"/>
      <c r="G158" s="207"/>
      <c r="L158" s="208"/>
      <c r="O158" s="195">
        <v>3</v>
      </c>
    </row>
    <row r="159" spans="1:57" ht="12.75">
      <c r="A159" s="215"/>
      <c r="B159" s="216" t="s">
        <v>73</v>
      </c>
      <c r="C159" s="217" t="str">
        <f>CONCATENATE(B47," ",C47)</f>
        <v>M21 Elektromontáže</v>
      </c>
      <c r="D159" s="218"/>
      <c r="E159" s="219"/>
      <c r="F159" s="220"/>
      <c r="G159" s="221">
        <f>SUM(G47:G158)</f>
        <v>0</v>
      </c>
      <c r="O159" s="195">
        <v>4</v>
      </c>
      <c r="BA159" s="222">
        <f>SUM(BA47:BA158)</f>
        <v>0</v>
      </c>
      <c r="BB159" s="222">
        <f>SUM(BB47:BB158)</f>
        <v>0</v>
      </c>
      <c r="BC159" s="222">
        <f>SUM(BC47:BC158)</f>
        <v>0</v>
      </c>
      <c r="BD159" s="222">
        <f>SUM(BD47:BD158)</f>
        <v>0</v>
      </c>
      <c r="BE159" s="222">
        <f>SUM(BE47:BE158)</f>
        <v>0</v>
      </c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spans="1:7" ht="12.75">
      <c r="A183" s="223"/>
      <c r="B183" s="223"/>
      <c r="C183" s="223"/>
      <c r="D183" s="223"/>
      <c r="E183" s="223"/>
      <c r="F183" s="223"/>
      <c r="G183" s="223"/>
    </row>
    <row r="184" spans="1:7" ht="12.75">
      <c r="A184" s="223"/>
      <c r="B184" s="223"/>
      <c r="C184" s="223"/>
      <c r="D184" s="223"/>
      <c r="E184" s="223"/>
      <c r="F184" s="223"/>
      <c r="G184" s="223"/>
    </row>
    <row r="185" spans="1:7" ht="12.75">
      <c r="A185" s="223"/>
      <c r="B185" s="223"/>
      <c r="C185" s="223"/>
      <c r="D185" s="223"/>
      <c r="E185" s="223"/>
      <c r="F185" s="223"/>
      <c r="G185" s="223"/>
    </row>
    <row r="186" spans="1:7" ht="12.75">
      <c r="A186" s="223"/>
      <c r="B186" s="223"/>
      <c r="C186" s="223"/>
      <c r="D186" s="223"/>
      <c r="E186" s="223"/>
      <c r="F186" s="223"/>
      <c r="G186" s="223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spans="1:2" ht="12.75">
      <c r="A218" s="224"/>
      <c r="B218" s="224"/>
    </row>
    <row r="219" spans="1:7" ht="12.75">
      <c r="A219" s="223"/>
      <c r="B219" s="223"/>
      <c r="C219" s="226"/>
      <c r="D219" s="226"/>
      <c r="E219" s="227"/>
      <c r="F219" s="226"/>
      <c r="G219" s="228"/>
    </row>
    <row r="220" spans="1:7" ht="12.75">
      <c r="A220" s="229"/>
      <c r="B220" s="229"/>
      <c r="C220" s="223"/>
      <c r="D220" s="223"/>
      <c r="E220" s="230"/>
      <c r="F220" s="223"/>
      <c r="G220" s="223"/>
    </row>
    <row r="221" spans="1:7" ht="12.75">
      <c r="A221" s="223"/>
      <c r="B221" s="223"/>
      <c r="C221" s="223"/>
      <c r="D221" s="223"/>
      <c r="E221" s="230"/>
      <c r="F221" s="223"/>
      <c r="G221" s="223"/>
    </row>
    <row r="222" spans="1:7" ht="12.75">
      <c r="A222" s="223"/>
      <c r="B222" s="223"/>
      <c r="C222" s="223"/>
      <c r="D222" s="223"/>
      <c r="E222" s="230"/>
      <c r="F222" s="223"/>
      <c r="G222" s="223"/>
    </row>
    <row r="223" spans="1:7" ht="12.75">
      <c r="A223" s="223"/>
      <c r="B223" s="223"/>
      <c r="C223" s="223"/>
      <c r="D223" s="223"/>
      <c r="E223" s="230"/>
      <c r="F223" s="223"/>
      <c r="G223" s="223"/>
    </row>
    <row r="224" spans="1:7" ht="12.75">
      <c r="A224" s="223"/>
      <c r="B224" s="223"/>
      <c r="C224" s="223"/>
      <c r="D224" s="223"/>
      <c r="E224" s="230"/>
      <c r="F224" s="223"/>
      <c r="G224" s="223"/>
    </row>
    <row r="225" spans="1:7" ht="12.75">
      <c r="A225" s="223"/>
      <c r="B225" s="223"/>
      <c r="C225" s="223"/>
      <c r="D225" s="223"/>
      <c r="E225" s="230"/>
      <c r="F225" s="223"/>
      <c r="G225" s="223"/>
    </row>
    <row r="226" spans="1:7" ht="12.75">
      <c r="A226" s="223"/>
      <c r="B226" s="223"/>
      <c r="C226" s="223"/>
      <c r="D226" s="223"/>
      <c r="E226" s="230"/>
      <c r="F226" s="223"/>
      <c r="G226" s="223"/>
    </row>
    <row r="227" spans="1:7" ht="12.75">
      <c r="A227" s="223"/>
      <c r="B227" s="223"/>
      <c r="C227" s="223"/>
      <c r="D227" s="223"/>
      <c r="E227" s="230"/>
      <c r="F227" s="223"/>
      <c r="G227" s="223"/>
    </row>
    <row r="228" spans="1:7" ht="12.75">
      <c r="A228" s="223"/>
      <c r="B228" s="223"/>
      <c r="C228" s="223"/>
      <c r="D228" s="223"/>
      <c r="E228" s="230"/>
      <c r="F228" s="223"/>
      <c r="G228" s="223"/>
    </row>
    <row r="229" spans="1:7" ht="12.75">
      <c r="A229" s="223"/>
      <c r="B229" s="223"/>
      <c r="C229" s="223"/>
      <c r="D229" s="223"/>
      <c r="E229" s="230"/>
      <c r="F229" s="223"/>
      <c r="G229" s="223"/>
    </row>
    <row r="230" spans="1:7" ht="12.75">
      <c r="A230" s="223"/>
      <c r="B230" s="223"/>
      <c r="C230" s="223"/>
      <c r="D230" s="223"/>
      <c r="E230" s="230"/>
      <c r="F230" s="223"/>
      <c r="G230" s="223"/>
    </row>
    <row r="231" spans="1:7" ht="12.75">
      <c r="A231" s="223"/>
      <c r="B231" s="223"/>
      <c r="C231" s="223"/>
      <c r="D231" s="223"/>
      <c r="E231" s="230"/>
      <c r="F231" s="223"/>
      <c r="G231" s="223"/>
    </row>
    <row r="232" spans="1:7" ht="12.75">
      <c r="A232" s="223"/>
      <c r="B232" s="223"/>
      <c r="C232" s="223"/>
      <c r="D232" s="223"/>
      <c r="E232" s="230"/>
      <c r="F232" s="223"/>
      <c r="G232" s="223"/>
    </row>
  </sheetData>
  <mergeCells count="75">
    <mergeCell ref="C147:G147"/>
    <mergeCell ref="C149:G149"/>
    <mergeCell ref="C151:G151"/>
    <mergeCell ref="C158:G158"/>
    <mergeCell ref="C135:G135"/>
    <mergeCell ref="C137:G137"/>
    <mergeCell ref="C139:G139"/>
    <mergeCell ref="C141:G141"/>
    <mergeCell ref="C143:G143"/>
    <mergeCell ref="C145:G145"/>
    <mergeCell ref="C127:D127"/>
    <mergeCell ref="C128:D128"/>
    <mergeCell ref="C129:D129"/>
    <mergeCell ref="C130:D130"/>
    <mergeCell ref="C131:D131"/>
    <mergeCell ref="C133:G133"/>
    <mergeCell ref="C117:G117"/>
    <mergeCell ref="C119:G119"/>
    <mergeCell ref="C121:G121"/>
    <mergeCell ref="C123:D123"/>
    <mergeCell ref="C124:D124"/>
    <mergeCell ref="C126:D126"/>
    <mergeCell ref="C104:G104"/>
    <mergeCell ref="C106:G106"/>
    <mergeCell ref="C109:G109"/>
    <mergeCell ref="C111:G111"/>
    <mergeCell ref="C113:G113"/>
    <mergeCell ref="C115:G115"/>
    <mergeCell ref="C91:D91"/>
    <mergeCell ref="C92:D92"/>
    <mergeCell ref="C93:D93"/>
    <mergeCell ref="C95:D95"/>
    <mergeCell ref="C96:D96"/>
    <mergeCell ref="C102:G102"/>
    <mergeCell ref="C78:G78"/>
    <mergeCell ref="C80:G80"/>
    <mergeCell ref="C82:G82"/>
    <mergeCell ref="C85:G85"/>
    <mergeCell ref="C88:G88"/>
    <mergeCell ref="C90:D90"/>
    <mergeCell ref="C67:D67"/>
    <mergeCell ref="C68:D68"/>
    <mergeCell ref="C69:D69"/>
    <mergeCell ref="C71:G71"/>
    <mergeCell ref="C73:G73"/>
    <mergeCell ref="C75:G75"/>
    <mergeCell ref="C56:D56"/>
    <mergeCell ref="C58:G58"/>
    <mergeCell ref="C60:G60"/>
    <mergeCell ref="C62:G62"/>
    <mergeCell ref="C64:G64"/>
    <mergeCell ref="C66:G66"/>
    <mergeCell ref="C45:G45"/>
    <mergeCell ref="C49:G49"/>
    <mergeCell ref="C50:G50"/>
    <mergeCell ref="C52:G52"/>
    <mergeCell ref="C54:D54"/>
    <mergeCell ref="C55:D55"/>
    <mergeCell ref="C21:G21"/>
    <mergeCell ref="C23:G23"/>
    <mergeCell ref="C25:G25"/>
    <mergeCell ref="C26:G26"/>
    <mergeCell ref="C28:G28"/>
    <mergeCell ref="C29:G29"/>
    <mergeCell ref="C31:G31"/>
    <mergeCell ref="C32:G32"/>
    <mergeCell ref="C33:G33"/>
    <mergeCell ref="C13:G13"/>
    <mergeCell ref="C15:G15"/>
    <mergeCell ref="C17:G17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2019-05-20T11:50:40Z</dcterms:created>
  <dcterms:modified xsi:type="dcterms:W3CDTF">2019-05-20T11:51:39Z</dcterms:modified>
  <cp:category/>
  <cp:version/>
  <cp:contentType/>
  <cp:contentStatus/>
</cp:coreProperties>
</file>