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mek\Desktop\"/>
    </mc:Choice>
  </mc:AlternateContent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Položky!$A$1:$G$250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52511"/>
</workbook>
</file>

<file path=xl/calcChain.xml><?xml version="1.0" encoding="utf-8"?>
<calcChain xmlns="http://schemas.openxmlformats.org/spreadsheetml/2006/main">
  <c r="C31" i="1" l="1"/>
  <c r="D21" i="1"/>
  <c r="D20" i="1"/>
  <c r="D19" i="1"/>
  <c r="D18" i="1"/>
  <c r="D17" i="1"/>
  <c r="D16" i="1"/>
  <c r="D15" i="1"/>
  <c r="BE248" i="3"/>
  <c r="BD248" i="3"/>
  <c r="BB248" i="3"/>
  <c r="BA248" i="3"/>
  <c r="G248" i="3"/>
  <c r="BC248" i="3" s="1"/>
  <c r="BE247" i="3"/>
  <c r="BD247" i="3"/>
  <c r="BC247" i="3"/>
  <c r="BB247" i="3"/>
  <c r="BA247" i="3"/>
  <c r="G247" i="3"/>
  <c r="BE246" i="3"/>
  <c r="BD246" i="3"/>
  <c r="BC246" i="3"/>
  <c r="BB246" i="3"/>
  <c r="BA246" i="3"/>
  <c r="G246" i="3"/>
  <c r="BE245" i="3"/>
  <c r="BD245" i="3"/>
  <c r="BC245" i="3"/>
  <c r="BB245" i="3"/>
  <c r="BA245" i="3"/>
  <c r="G245" i="3"/>
  <c r="BE243" i="3"/>
  <c r="BD243" i="3"/>
  <c r="BC243" i="3"/>
  <c r="BB243" i="3"/>
  <c r="BA243" i="3"/>
  <c r="G243" i="3"/>
  <c r="BE242" i="3"/>
  <c r="BD242" i="3"/>
  <c r="BC242" i="3"/>
  <c r="BB242" i="3"/>
  <c r="BA242" i="3"/>
  <c r="G242" i="3"/>
  <c r="BE240" i="3"/>
  <c r="BD240" i="3"/>
  <c r="BC240" i="3"/>
  <c r="BB240" i="3"/>
  <c r="BA240" i="3"/>
  <c r="G240" i="3"/>
  <c r="BE239" i="3"/>
  <c r="BD239" i="3"/>
  <c r="BC239" i="3"/>
  <c r="BB239" i="3"/>
  <c r="BA239" i="3"/>
  <c r="G239" i="3"/>
  <c r="BE238" i="3"/>
  <c r="BD238" i="3"/>
  <c r="BC238" i="3"/>
  <c r="BB238" i="3"/>
  <c r="BA238" i="3"/>
  <c r="G238" i="3"/>
  <c r="BE236" i="3"/>
  <c r="BD236" i="3"/>
  <c r="BC236" i="3"/>
  <c r="BB236" i="3"/>
  <c r="BA236" i="3"/>
  <c r="G236" i="3"/>
  <c r="BE234" i="3"/>
  <c r="BD234" i="3"/>
  <c r="BC234" i="3"/>
  <c r="BB234" i="3"/>
  <c r="BA234" i="3"/>
  <c r="G234" i="3"/>
  <c r="BE229" i="3"/>
  <c r="BD229" i="3"/>
  <c r="BC229" i="3"/>
  <c r="BB229" i="3"/>
  <c r="BA229" i="3"/>
  <c r="G229" i="3"/>
  <c r="BE224" i="3"/>
  <c r="BD224" i="3"/>
  <c r="BC224" i="3"/>
  <c r="BB224" i="3"/>
  <c r="BA224" i="3"/>
  <c r="G224" i="3"/>
  <c r="BE219" i="3"/>
  <c r="BD219" i="3"/>
  <c r="BC219" i="3"/>
  <c r="BB219" i="3"/>
  <c r="BA219" i="3"/>
  <c r="G219" i="3"/>
  <c r="BE217" i="3"/>
  <c r="BD217" i="3"/>
  <c r="BC217" i="3"/>
  <c r="BB217" i="3"/>
  <c r="BA217" i="3"/>
  <c r="G217" i="3"/>
  <c r="BE212" i="3"/>
  <c r="BD212" i="3"/>
  <c r="BC212" i="3"/>
  <c r="BB212" i="3"/>
  <c r="BA212" i="3"/>
  <c r="G212" i="3"/>
  <c r="BE207" i="3"/>
  <c r="BD207" i="3"/>
  <c r="BC207" i="3"/>
  <c r="BB207" i="3"/>
  <c r="BA207" i="3"/>
  <c r="G207" i="3"/>
  <c r="BE202" i="3"/>
  <c r="BD202" i="3"/>
  <c r="BC202" i="3"/>
  <c r="BB202" i="3"/>
  <c r="BA202" i="3"/>
  <c r="G202" i="3"/>
  <c r="BE200" i="3"/>
  <c r="BD200" i="3"/>
  <c r="BC200" i="3"/>
  <c r="BB200" i="3"/>
  <c r="BA200" i="3"/>
  <c r="G200" i="3"/>
  <c r="BE195" i="3"/>
  <c r="BD195" i="3"/>
  <c r="BC195" i="3"/>
  <c r="BB195" i="3"/>
  <c r="BA195" i="3"/>
  <c r="G195" i="3"/>
  <c r="BE191" i="3"/>
  <c r="BD191" i="3"/>
  <c r="BC191" i="3"/>
  <c r="BB191" i="3"/>
  <c r="BA191" i="3"/>
  <c r="G191" i="3"/>
  <c r="BE190" i="3"/>
  <c r="BC190" i="3"/>
  <c r="BB190" i="3"/>
  <c r="BA190" i="3"/>
  <c r="G190" i="3"/>
  <c r="BD190" i="3" s="1"/>
  <c r="BE189" i="3"/>
  <c r="BC189" i="3"/>
  <c r="BB189" i="3"/>
  <c r="BA189" i="3"/>
  <c r="G189" i="3"/>
  <c r="BD189" i="3" s="1"/>
  <c r="BE185" i="3"/>
  <c r="BC185" i="3"/>
  <c r="BB185" i="3"/>
  <c r="BA185" i="3"/>
  <c r="G185" i="3"/>
  <c r="BD185" i="3" s="1"/>
  <c r="BE184" i="3"/>
  <c r="BC184" i="3"/>
  <c r="BB184" i="3"/>
  <c r="BA184" i="3"/>
  <c r="G184" i="3"/>
  <c r="BD184" i="3" s="1"/>
  <c r="BE183" i="3"/>
  <c r="BC183" i="3"/>
  <c r="BB183" i="3"/>
  <c r="BA183" i="3"/>
  <c r="G183" i="3"/>
  <c r="BD183" i="3" s="1"/>
  <c r="BE182" i="3"/>
  <c r="BC182" i="3"/>
  <c r="BB182" i="3"/>
  <c r="BA182" i="3"/>
  <c r="G182" i="3"/>
  <c r="BD182" i="3" s="1"/>
  <c r="BE172" i="3"/>
  <c r="BC172" i="3"/>
  <c r="BB172" i="3"/>
  <c r="BA172" i="3"/>
  <c r="G172" i="3"/>
  <c r="BD172" i="3" s="1"/>
  <c r="BE164" i="3"/>
  <c r="BC164" i="3"/>
  <c r="BB164" i="3"/>
  <c r="BA164" i="3"/>
  <c r="G164" i="3"/>
  <c r="BD164" i="3" s="1"/>
  <c r="BE162" i="3"/>
  <c r="BC162" i="3"/>
  <c r="BB162" i="3"/>
  <c r="BA162" i="3"/>
  <c r="G162" i="3"/>
  <c r="BD162" i="3" s="1"/>
  <c r="BE160" i="3"/>
  <c r="BC160" i="3"/>
  <c r="BB160" i="3"/>
  <c r="BA160" i="3"/>
  <c r="G160" i="3"/>
  <c r="BD160" i="3" s="1"/>
  <c r="BE158" i="3"/>
  <c r="BC158" i="3"/>
  <c r="BB158" i="3"/>
  <c r="BA158" i="3"/>
  <c r="G158" i="3"/>
  <c r="BD158" i="3" s="1"/>
  <c r="BE156" i="3"/>
  <c r="BC156" i="3"/>
  <c r="BB156" i="3"/>
  <c r="BA156" i="3"/>
  <c r="G156" i="3"/>
  <c r="BD156" i="3" s="1"/>
  <c r="BE155" i="3"/>
  <c r="BC155" i="3"/>
  <c r="BB155" i="3"/>
  <c r="BA155" i="3"/>
  <c r="G155" i="3"/>
  <c r="BD155" i="3" s="1"/>
  <c r="BE153" i="3"/>
  <c r="BC153" i="3"/>
  <c r="BB153" i="3"/>
  <c r="BA153" i="3"/>
  <c r="G153" i="3"/>
  <c r="BD153" i="3" s="1"/>
  <c r="BE139" i="3"/>
  <c r="BC139" i="3"/>
  <c r="BB139" i="3"/>
  <c r="BA139" i="3"/>
  <c r="G139" i="3"/>
  <c r="BD139" i="3" s="1"/>
  <c r="BE137" i="3"/>
  <c r="BC137" i="3"/>
  <c r="BB137" i="3"/>
  <c r="BA137" i="3"/>
  <c r="G137" i="3"/>
  <c r="BD137" i="3" s="1"/>
  <c r="BE134" i="3"/>
  <c r="BC134" i="3"/>
  <c r="BB134" i="3"/>
  <c r="BA134" i="3"/>
  <c r="G134" i="3"/>
  <c r="BD134" i="3" s="1"/>
  <c r="BE132" i="3"/>
  <c r="BC132" i="3"/>
  <c r="BB132" i="3"/>
  <c r="BA132" i="3"/>
  <c r="G132" i="3"/>
  <c r="BD132" i="3" s="1"/>
  <c r="BE130" i="3"/>
  <c r="BC130" i="3"/>
  <c r="BB130" i="3"/>
  <c r="BA130" i="3"/>
  <c r="G130" i="3"/>
  <c r="BD130" i="3" s="1"/>
  <c r="BE128" i="3"/>
  <c r="BC128" i="3"/>
  <c r="BB128" i="3"/>
  <c r="BA128" i="3"/>
  <c r="G128" i="3"/>
  <c r="BD128" i="3" s="1"/>
  <c r="BE127" i="3"/>
  <c r="BC127" i="3"/>
  <c r="BB127" i="3"/>
  <c r="BA127" i="3"/>
  <c r="G127" i="3"/>
  <c r="BD127" i="3" s="1"/>
  <c r="BE126" i="3"/>
  <c r="BC126" i="3"/>
  <c r="BB126" i="3"/>
  <c r="BA126" i="3"/>
  <c r="G126" i="3"/>
  <c r="BD126" i="3" s="1"/>
  <c r="BE125" i="3"/>
  <c r="BC125" i="3"/>
  <c r="BB125" i="3"/>
  <c r="BA125" i="3"/>
  <c r="G125" i="3"/>
  <c r="BD125" i="3" s="1"/>
  <c r="BE124" i="3"/>
  <c r="BC124" i="3"/>
  <c r="BB124" i="3"/>
  <c r="BA124" i="3"/>
  <c r="G124" i="3"/>
  <c r="BD124" i="3" s="1"/>
  <c r="BE122" i="3"/>
  <c r="BC122" i="3"/>
  <c r="BB122" i="3"/>
  <c r="BA122" i="3"/>
  <c r="G122" i="3"/>
  <c r="BD122" i="3" s="1"/>
  <c r="BE121" i="3"/>
  <c r="BC121" i="3"/>
  <c r="BB121" i="3"/>
  <c r="BA121" i="3"/>
  <c r="G121" i="3"/>
  <c r="BD121" i="3" s="1"/>
  <c r="BE120" i="3"/>
  <c r="BC120" i="3"/>
  <c r="BB120" i="3"/>
  <c r="BA120" i="3"/>
  <c r="G120" i="3"/>
  <c r="BD120" i="3" s="1"/>
  <c r="BE118" i="3"/>
  <c r="BC118" i="3"/>
  <c r="BB118" i="3"/>
  <c r="BA118" i="3"/>
  <c r="G118" i="3"/>
  <c r="BD118" i="3" s="1"/>
  <c r="BE116" i="3"/>
  <c r="BC116" i="3"/>
  <c r="BB116" i="3"/>
  <c r="BA116" i="3"/>
  <c r="G116" i="3"/>
  <c r="BD116" i="3" s="1"/>
  <c r="BE115" i="3"/>
  <c r="BC115" i="3"/>
  <c r="BB115" i="3"/>
  <c r="BA115" i="3"/>
  <c r="G115" i="3"/>
  <c r="BD115" i="3" s="1"/>
  <c r="BE111" i="3"/>
  <c r="BC111" i="3"/>
  <c r="BB111" i="3"/>
  <c r="BA111" i="3"/>
  <c r="G111" i="3"/>
  <c r="BD111" i="3" s="1"/>
  <c r="BE110" i="3"/>
  <c r="BC110" i="3"/>
  <c r="BB110" i="3"/>
  <c r="BA110" i="3"/>
  <c r="G110" i="3"/>
  <c r="BD110" i="3" s="1"/>
  <c r="BE108" i="3"/>
  <c r="BC108" i="3"/>
  <c r="BB108" i="3"/>
  <c r="BA108" i="3"/>
  <c r="G108" i="3"/>
  <c r="BD108" i="3" s="1"/>
  <c r="BE106" i="3"/>
  <c r="BC106" i="3"/>
  <c r="BB106" i="3"/>
  <c r="BA106" i="3"/>
  <c r="G106" i="3"/>
  <c r="BD106" i="3" s="1"/>
  <c r="BE104" i="3"/>
  <c r="BC104" i="3"/>
  <c r="BB104" i="3"/>
  <c r="BA104" i="3"/>
  <c r="G104" i="3"/>
  <c r="BD104" i="3" s="1"/>
  <c r="BE102" i="3"/>
  <c r="BC102" i="3"/>
  <c r="BB102" i="3"/>
  <c r="BA102" i="3"/>
  <c r="G102" i="3"/>
  <c r="BD102" i="3" s="1"/>
  <c r="BE101" i="3"/>
  <c r="BC101" i="3"/>
  <c r="BB101" i="3"/>
  <c r="BA101" i="3"/>
  <c r="G101" i="3"/>
  <c r="BD101" i="3" s="1"/>
  <c r="BE99" i="3"/>
  <c r="BC99" i="3"/>
  <c r="BB99" i="3"/>
  <c r="BA99" i="3"/>
  <c r="G99" i="3"/>
  <c r="BD99" i="3" s="1"/>
  <c r="BE94" i="3"/>
  <c r="BC94" i="3"/>
  <c r="BB94" i="3"/>
  <c r="BA94" i="3"/>
  <c r="G94" i="3"/>
  <c r="BD94" i="3" s="1"/>
  <c r="BE90" i="3"/>
  <c r="BC90" i="3"/>
  <c r="BB90" i="3"/>
  <c r="BA90" i="3"/>
  <c r="G90" i="3"/>
  <c r="BD90" i="3" s="1"/>
  <c r="BE86" i="3"/>
  <c r="BC86" i="3"/>
  <c r="BB86" i="3"/>
  <c r="BA86" i="3"/>
  <c r="G86" i="3"/>
  <c r="BD86" i="3" s="1"/>
  <c r="BE84" i="3"/>
  <c r="BC84" i="3"/>
  <c r="BB84" i="3"/>
  <c r="BA84" i="3"/>
  <c r="G84" i="3"/>
  <c r="BD84" i="3" s="1"/>
  <c r="BE80" i="3"/>
  <c r="BC80" i="3"/>
  <c r="BB80" i="3"/>
  <c r="BA80" i="3"/>
  <c r="G80" i="3"/>
  <c r="BD80" i="3" s="1"/>
  <c r="BE74" i="3"/>
  <c r="BC74" i="3"/>
  <c r="BB74" i="3"/>
  <c r="BA74" i="3"/>
  <c r="G74" i="3"/>
  <c r="BD74" i="3" s="1"/>
  <c r="BE69" i="3"/>
  <c r="BC69" i="3"/>
  <c r="BB69" i="3"/>
  <c r="BA69" i="3"/>
  <c r="G69" i="3"/>
  <c r="BD69" i="3" s="1"/>
  <c r="BE67" i="3"/>
  <c r="BC67" i="3"/>
  <c r="BB67" i="3"/>
  <c r="BA67" i="3"/>
  <c r="G67" i="3"/>
  <c r="BD67" i="3" s="1"/>
  <c r="BE65" i="3"/>
  <c r="BC65" i="3"/>
  <c r="BB65" i="3"/>
  <c r="BA65" i="3"/>
  <c r="G65" i="3"/>
  <c r="BD65" i="3" s="1"/>
  <c r="BE58" i="3"/>
  <c r="BC58" i="3"/>
  <c r="BB58" i="3"/>
  <c r="BB250" i="3" s="1"/>
  <c r="F13" i="2" s="1"/>
  <c r="BA58" i="3"/>
  <c r="BA250" i="3" s="1"/>
  <c r="E13" i="2" s="1"/>
  <c r="G58" i="3"/>
  <c r="BD58" i="3" s="1"/>
  <c r="B13" i="2"/>
  <c r="A13" i="2"/>
  <c r="BE250" i="3"/>
  <c r="I13" i="2" s="1"/>
  <c r="G250" i="3"/>
  <c r="C250" i="3"/>
  <c r="BE54" i="3"/>
  <c r="BD54" i="3"/>
  <c r="BC54" i="3"/>
  <c r="BA54" i="3"/>
  <c r="G54" i="3"/>
  <c r="BB54" i="3" s="1"/>
  <c r="BE53" i="3"/>
  <c r="BD53" i="3"/>
  <c r="BC53" i="3"/>
  <c r="BA53" i="3"/>
  <c r="G53" i="3"/>
  <c r="BB53" i="3" s="1"/>
  <c r="BE52" i="3"/>
  <c r="BD52" i="3"/>
  <c r="BC52" i="3"/>
  <c r="BA52" i="3"/>
  <c r="G52" i="3"/>
  <c r="BB52" i="3" s="1"/>
  <c r="BE49" i="3"/>
  <c r="BD49" i="3"/>
  <c r="BC49" i="3"/>
  <c r="BA49" i="3"/>
  <c r="G49" i="3"/>
  <c r="BB49" i="3" s="1"/>
  <c r="BE48" i="3"/>
  <c r="BD48" i="3"/>
  <c r="BC48" i="3"/>
  <c r="BC56" i="3" s="1"/>
  <c r="G12" i="2" s="1"/>
  <c r="BA48" i="3"/>
  <c r="G48" i="3"/>
  <c r="BB48" i="3" s="1"/>
  <c r="BE47" i="3"/>
  <c r="BE56" i="3" s="1"/>
  <c r="I12" i="2" s="1"/>
  <c r="BD47" i="3"/>
  <c r="BD56" i="3" s="1"/>
  <c r="H12" i="2" s="1"/>
  <c r="BC47" i="3"/>
  <c r="BA47" i="3"/>
  <c r="G47" i="3"/>
  <c r="BB47" i="3" s="1"/>
  <c r="B12" i="2"/>
  <c r="A12" i="2"/>
  <c r="BA56" i="3"/>
  <c r="E12" i="2" s="1"/>
  <c r="C56" i="3"/>
  <c r="BE43" i="3"/>
  <c r="BE45" i="3" s="1"/>
  <c r="I11" i="2" s="1"/>
  <c r="BD43" i="3"/>
  <c r="BD45" i="3" s="1"/>
  <c r="H11" i="2" s="1"/>
  <c r="BC43" i="3"/>
  <c r="BC45" i="3" s="1"/>
  <c r="G11" i="2" s="1"/>
  <c r="BA43" i="3"/>
  <c r="G43" i="3"/>
  <c r="BB43" i="3" s="1"/>
  <c r="BB45" i="3" s="1"/>
  <c r="F11" i="2" s="1"/>
  <c r="B11" i="2"/>
  <c r="A11" i="2"/>
  <c r="BA45" i="3"/>
  <c r="E11" i="2" s="1"/>
  <c r="C45" i="3"/>
  <c r="BE40" i="3"/>
  <c r="BD40" i="3"/>
  <c r="BD41" i="3" s="1"/>
  <c r="H10" i="2" s="1"/>
  <c r="BC40" i="3"/>
  <c r="BC41" i="3" s="1"/>
  <c r="G10" i="2" s="1"/>
  <c r="BB40" i="3"/>
  <c r="BB41" i="3" s="1"/>
  <c r="F10" i="2" s="1"/>
  <c r="G40" i="3"/>
  <c r="BA40" i="3" s="1"/>
  <c r="BA41" i="3" s="1"/>
  <c r="E10" i="2" s="1"/>
  <c r="B10" i="2"/>
  <c r="A10" i="2"/>
  <c r="BE41" i="3"/>
  <c r="I10" i="2" s="1"/>
  <c r="C41" i="3"/>
  <c r="BE37" i="3"/>
  <c r="BD37" i="3"/>
  <c r="BC37" i="3"/>
  <c r="BB37" i="3"/>
  <c r="G37" i="3"/>
  <c r="BA37" i="3" s="1"/>
  <c r="BE36" i="3"/>
  <c r="BD36" i="3"/>
  <c r="BC36" i="3"/>
  <c r="BB36" i="3"/>
  <c r="G36" i="3"/>
  <c r="BA36" i="3" s="1"/>
  <c r="BE35" i="3"/>
  <c r="BD35" i="3"/>
  <c r="BC35" i="3"/>
  <c r="BB35" i="3"/>
  <c r="G35" i="3"/>
  <c r="BA35" i="3" s="1"/>
  <c r="BE33" i="3"/>
  <c r="BD33" i="3"/>
  <c r="BC33" i="3"/>
  <c r="BB33" i="3"/>
  <c r="G33" i="3"/>
  <c r="BA33" i="3" s="1"/>
  <c r="BE31" i="3"/>
  <c r="BD31" i="3"/>
  <c r="BC31" i="3"/>
  <c r="BB31" i="3"/>
  <c r="G31" i="3"/>
  <c r="BA31" i="3" s="1"/>
  <c r="BE29" i="3"/>
  <c r="BD29" i="3"/>
  <c r="BC29" i="3"/>
  <c r="BB29" i="3"/>
  <c r="G29" i="3"/>
  <c r="BA29" i="3" s="1"/>
  <c r="BE27" i="3"/>
  <c r="BD27" i="3"/>
  <c r="BC27" i="3"/>
  <c r="BB27" i="3"/>
  <c r="G27" i="3"/>
  <c r="BA27" i="3" s="1"/>
  <c r="BE25" i="3"/>
  <c r="BE38" i="3" s="1"/>
  <c r="I9" i="2" s="1"/>
  <c r="BD25" i="3"/>
  <c r="BC25" i="3"/>
  <c r="BC38" i="3" s="1"/>
  <c r="G9" i="2" s="1"/>
  <c r="BB25" i="3"/>
  <c r="G25" i="3"/>
  <c r="BA25" i="3" s="1"/>
  <c r="B9" i="2"/>
  <c r="A9" i="2"/>
  <c r="C38" i="3"/>
  <c r="BE21" i="3"/>
  <c r="BD21" i="3"/>
  <c r="BC21" i="3"/>
  <c r="BB21" i="3"/>
  <c r="G21" i="3"/>
  <c r="BA21" i="3" s="1"/>
  <c r="BE19" i="3"/>
  <c r="BD19" i="3"/>
  <c r="BC19" i="3"/>
  <c r="BB19" i="3"/>
  <c r="G19" i="3"/>
  <c r="BA19" i="3" s="1"/>
  <c r="BE14" i="3"/>
  <c r="BD14" i="3"/>
  <c r="BC14" i="3"/>
  <c r="BC23" i="3" s="1"/>
  <c r="G8" i="2" s="1"/>
  <c r="BB14" i="3"/>
  <c r="G14" i="3"/>
  <c r="BA14" i="3" s="1"/>
  <c r="BE12" i="3"/>
  <c r="BE23" i="3" s="1"/>
  <c r="I8" i="2" s="1"/>
  <c r="BD12" i="3"/>
  <c r="BD23" i="3" s="1"/>
  <c r="H8" i="2" s="1"/>
  <c r="BC12" i="3"/>
  <c r="BB12" i="3"/>
  <c r="G12" i="3"/>
  <c r="BA12" i="3" s="1"/>
  <c r="B8" i="2"/>
  <c r="A8" i="2"/>
  <c r="C23" i="3"/>
  <c r="BE8" i="3"/>
  <c r="BD8" i="3"/>
  <c r="BD10" i="3" s="1"/>
  <c r="H7" i="2" s="1"/>
  <c r="BC8" i="3"/>
  <c r="BC10" i="3" s="1"/>
  <c r="G7" i="2" s="1"/>
  <c r="BB8" i="3"/>
  <c r="BB10" i="3" s="1"/>
  <c r="F7" i="2" s="1"/>
  <c r="G8" i="3"/>
  <c r="BA8" i="3" s="1"/>
  <c r="BA10" i="3" s="1"/>
  <c r="E7" i="2" s="1"/>
  <c r="B7" i="2"/>
  <c r="A7" i="2"/>
  <c r="BE10" i="3"/>
  <c r="I7" i="2" s="1"/>
  <c r="C10" i="3"/>
  <c r="E4" i="3"/>
  <c r="C4" i="3"/>
  <c r="F3" i="3"/>
  <c r="C3" i="3"/>
  <c r="C2" i="2"/>
  <c r="C1" i="2"/>
  <c r="C33" i="1"/>
  <c r="F33" i="1" s="1"/>
  <c r="C9" i="1"/>
  <c r="G7" i="1"/>
  <c r="D2" i="1"/>
  <c r="C2" i="1"/>
  <c r="BC250" i="3" l="1"/>
  <c r="G13" i="2" s="1"/>
  <c r="I14" i="2"/>
  <c r="C21" i="1" s="1"/>
  <c r="BD38" i="3"/>
  <c r="H9" i="2" s="1"/>
  <c r="BB23" i="3"/>
  <c r="F8" i="2" s="1"/>
  <c r="BA38" i="3"/>
  <c r="E9" i="2" s="1"/>
  <c r="BB38" i="3"/>
  <c r="F9" i="2" s="1"/>
  <c r="G14" i="2"/>
  <c r="C18" i="1" s="1"/>
  <c r="BA23" i="3"/>
  <c r="E8" i="2" s="1"/>
  <c r="E14" i="2" s="1"/>
  <c r="BB56" i="3"/>
  <c r="F12" i="2" s="1"/>
  <c r="BD250" i="3"/>
  <c r="H13" i="2" s="1"/>
  <c r="H14" i="2" s="1"/>
  <c r="C17" i="1" s="1"/>
  <c r="G10" i="3"/>
  <c r="G23" i="3"/>
  <c r="G38" i="3"/>
  <c r="G41" i="3"/>
  <c r="G45" i="3"/>
  <c r="G56" i="3"/>
  <c r="F14" i="2" l="1"/>
  <c r="C16" i="1" s="1"/>
  <c r="G26" i="2"/>
  <c r="I26" i="2" s="1"/>
  <c r="G25" i="2"/>
  <c r="I25" i="2" s="1"/>
  <c r="G21" i="1" s="1"/>
  <c r="G24" i="2"/>
  <c r="I24" i="2" s="1"/>
  <c r="G20" i="1" s="1"/>
  <c r="G23" i="2"/>
  <c r="I23" i="2" s="1"/>
  <c r="G19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C15" i="1"/>
  <c r="C19" i="1" s="1"/>
  <c r="C22" i="1" s="1"/>
  <c r="G15" i="1" l="1"/>
  <c r="H27" i="2"/>
  <c r="G23" i="1" s="1"/>
  <c r="G22" i="1" s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<sst xmlns="http://schemas.openxmlformats.org/spreadsheetml/2006/main" count="691" uniqueCount="414">
  <si>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</si>
  <si>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</si>
  <si>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</si>
  <si>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</si>
  <si>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</si>
  <si>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</si>
  <si>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</si>
  <si>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</si>
  <si>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</si>
  <si>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</si>
  <si>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</si>
  <si>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</si>
  <si>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</si>
  <si>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</si>
  <si>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</si>
  <si>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</si>
  <si>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</si>
  <si>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</si>
  <si>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</si>
  <si>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</si>
  <si>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</si>
  <si>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</si>
  <si>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</si>
  <si>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</si>
  <si>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</si>
  <si>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</si>
  <si>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</si>
  <si>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</si>
  <si>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</si>
  <si>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</si>
  <si>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</si>
  <si>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</si>
  <si>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</si>
  <si>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</si>
  <si>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</si>
  <si>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</si>
  <si>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</si>
  <si>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</si>
  <si>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</si>
  <si>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</si>
  <si>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</si>
  <si>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</si>
  <si>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</si>
  <si>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</si>
  <si>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</si>
  <si>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</si>
  <si>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</si>
  <si>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</si>
  <si>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</si>
  <si>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</si>
  <si>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</si>
  <si>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</si>
  <si>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</si>
  <si>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</si>
  <si>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</si>
  <si>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</si>
  <si>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</si>
  <si>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</si>
  <si>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</si>
  <si>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</si>
  <si>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</si>
  <si>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</si>
  <si>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</si>
  <si>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</si>
  <si>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</si>
  <si>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</si>
  <si>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</si>
  <si>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</si>
  <si>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</si>
  <si>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</si>
  <si>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</si>
  <si>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</si>
  <si>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</si>
  <si>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ks</t>
  </si>
  <si>
    <t>Celkem za</t>
  </si>
  <si>
    <t>SLEPÝ ROZPOČET</t>
  </si>
  <si>
    <t>Slepý rozpočet</t>
  </si>
  <si>
    <t>Frýdl</t>
  </si>
  <si>
    <t>6</t>
  </si>
  <si>
    <t>150319</t>
  </si>
  <si>
    <t>Rekonstrukce el.instalace staré budovy ZŠ,Smetanův</t>
  </si>
  <si>
    <t>3</t>
  </si>
  <si>
    <t>Svislé a kompletní konstrukce</t>
  </si>
  <si>
    <t>310238211RT1</t>
  </si>
  <si>
    <t>Zazdívka otvorů plochy do 1 m2 cihlami na MVC s použitím suché maltové směsi</t>
  </si>
  <si>
    <t>m3</t>
  </si>
  <si>
    <t>dozdívka demontovaných R zapravení dír</t>
  </si>
  <si>
    <t>61</t>
  </si>
  <si>
    <t>Upravy povrchů vnitřní</t>
  </si>
  <si>
    <t>611401311RT2</t>
  </si>
  <si>
    <t>Oprava omítky na stropech o ploše do 1 m2 s použitím suché maltové směsi</t>
  </si>
  <si>
    <t>kus</t>
  </si>
  <si>
    <t xml:space="preserve">Stropy jednotlivých místností, zapravení drážek, včetně </t>
  </si>
  <si>
    <t>612401291RT2</t>
  </si>
  <si>
    <t>Omítka malých ploch vnitřních stěn do 0,25 m2 s použitím suché maltové směsi</t>
  </si>
  <si>
    <t>Včetně zahlazení</t>
  </si>
  <si>
    <t>za vyp:74</t>
  </si>
  <si>
    <t>za zás:340</t>
  </si>
  <si>
    <t>jiné:60</t>
  </si>
  <si>
    <t>612401500U00</t>
  </si>
  <si>
    <t xml:space="preserve">Vyplň rýh stěn hl 3 mm š 15 mm </t>
  </si>
  <si>
    <t>m</t>
  </si>
  <si>
    <t>včetně dodávky omítkové směsy</t>
  </si>
  <si>
    <t>612401911R00</t>
  </si>
  <si>
    <t xml:space="preserve">Příplatek za zahlazení povrchu </t>
  </si>
  <si>
    <t>m2</t>
  </si>
  <si>
    <t>včšetně oprav štuk</t>
  </si>
  <si>
    <t>97</t>
  </si>
  <si>
    <t>Prorážení otvorů</t>
  </si>
  <si>
    <t>971033451R00</t>
  </si>
  <si>
    <t xml:space="preserve">Vybourání otv. zeď cihel. pl.0,25 m2, tl.45cm, MVC </t>
  </si>
  <si>
    <t>Přechody mezi místnostmi</t>
  </si>
  <si>
    <t>973022241R00</t>
  </si>
  <si>
    <t xml:space="preserve">Vysekání kapes zeď pl. 0,1 m2, hl. 15 cm </t>
  </si>
  <si>
    <t xml:space="preserve">Součet z jednotlivých PD pro krabice, </t>
  </si>
  <si>
    <t>974031122R00</t>
  </si>
  <si>
    <t xml:space="preserve">Vysekání rýh ve zdi cihelné 3 x 7 cm </t>
  </si>
  <si>
    <t xml:space="preserve">Součet z jednotlivých PD, </t>
  </si>
  <si>
    <t>974031124R00</t>
  </si>
  <si>
    <t xml:space="preserve">Vysekání rýh ve zdi cihelné 3 x 15 cm </t>
  </si>
  <si>
    <t>odbočky</t>
  </si>
  <si>
    <t>974031165R00</t>
  </si>
  <si>
    <t xml:space="preserve">Vysekání rýh ve zdi cihelné 15 x 20 cm </t>
  </si>
  <si>
    <t>páteřový rozvod</t>
  </si>
  <si>
    <t>974031222R00</t>
  </si>
  <si>
    <t xml:space="preserve">Vysekání rýh zeď cihelná u stropu 3 x 7 cm </t>
  </si>
  <si>
    <t>979081111RT2</t>
  </si>
  <si>
    <t>Odvoz suti a vybour. hmot na skládku do 1 km kontejner 4 t</t>
  </si>
  <si>
    <t>t</t>
  </si>
  <si>
    <t>979081121R00</t>
  </si>
  <si>
    <t xml:space="preserve">Příplatek k odvozu za každý další 1 km </t>
  </si>
  <si>
    <t>km</t>
  </si>
  <si>
    <t>99</t>
  </si>
  <si>
    <t>Staveništní přesun hmot</t>
  </si>
  <si>
    <t>998011002R00</t>
  </si>
  <si>
    <t xml:space="preserve">Přesun hmot pro budovy zděné výšky do 12 m </t>
  </si>
  <si>
    <t>781</t>
  </si>
  <si>
    <t>Obklady keramické</t>
  </si>
  <si>
    <t>78123011RZ22</t>
  </si>
  <si>
    <t>Obkládání stěn vnitř.keram. do tmele do 100x100 mm včetně dodávky obkladů a materiálu</t>
  </si>
  <si>
    <t>opravy obkladů</t>
  </si>
  <si>
    <t>784</t>
  </si>
  <si>
    <t>Malby</t>
  </si>
  <si>
    <t>784191201R00</t>
  </si>
  <si>
    <t xml:space="preserve">Penetrace podkladu hloubková ........... 1x </t>
  </si>
  <si>
    <t>784195112R00</t>
  </si>
  <si>
    <t xml:space="preserve">Malba tekutá .......Standard, bílá, 2 x </t>
  </si>
  <si>
    <t>784195122R00</t>
  </si>
  <si>
    <t xml:space="preserve">Malba tekutá ............ Standard, barva, 2 x </t>
  </si>
  <si>
    <t>1NP,1PP:730</t>
  </si>
  <si>
    <t>2NP,puda:500</t>
  </si>
  <si>
    <t>24662007</t>
  </si>
  <si>
    <t>...............barva interiérová bílá á 25 kg</t>
  </si>
  <si>
    <t>kg</t>
  </si>
  <si>
    <t>24662022</t>
  </si>
  <si>
    <t>............. barva malířská ........ po 7 kg</t>
  </si>
  <si>
    <t>24696620.A</t>
  </si>
  <si>
    <t>Penetrace ............ po 4 litrech</t>
  </si>
  <si>
    <t>l</t>
  </si>
  <si>
    <t>penetrace omítek</t>
  </si>
  <si>
    <t>M21</t>
  </si>
  <si>
    <t>Elektromontáže</t>
  </si>
  <si>
    <t>210010004RT1</t>
  </si>
  <si>
    <t>Trubka ohebná pod omítku, typ 23.. 29 mm včetně dodávky trubky PVC 2329</t>
  </si>
  <si>
    <t>pro datový rozvod a jiné vývody a chráničky</t>
  </si>
  <si>
    <t>2NP:50</t>
  </si>
  <si>
    <t>1NP:80</t>
  </si>
  <si>
    <t>pro jiné vývody:30</t>
  </si>
  <si>
    <t>3NP:40</t>
  </si>
  <si>
    <t>prořez:20</t>
  </si>
  <si>
    <t>210010107RZ1</t>
  </si>
  <si>
    <t>Mtž lišta vkládací s víčkem š -20mm včetně dodávky</t>
  </si>
  <si>
    <t>pro rozvod po zdi, včetně úchytného materiálu</t>
  </si>
  <si>
    <t>210010108RZ1</t>
  </si>
  <si>
    <t>Mtž lišta vkládací s víčkem š -40mm včetně dodávky</t>
  </si>
  <si>
    <t>včetně uchytného materiálu</t>
  </si>
  <si>
    <t>210010131RZ1</t>
  </si>
  <si>
    <t>Trubka ochranná z PE, uložená pevně, DN do 16,5 mm včetně dodávky hrdlované trubky</t>
  </si>
  <si>
    <t>včetně úchytných materiálů</t>
  </si>
  <si>
    <t>půda:65</t>
  </si>
  <si>
    <t>1PP:50</t>
  </si>
  <si>
    <t>prořez:10</t>
  </si>
  <si>
    <t>210010301RT1</t>
  </si>
  <si>
    <t>Krabice přístrojová KP, bez zapojení, kruhová včetně dodávky KP 68/2</t>
  </si>
  <si>
    <t>vyp:94</t>
  </si>
  <si>
    <t>vyp IP44:6</t>
  </si>
  <si>
    <t>zás:332</t>
  </si>
  <si>
    <t>zás.IP44:4</t>
  </si>
  <si>
    <t>rezerva:40</t>
  </si>
  <si>
    <t>210010311RT1</t>
  </si>
  <si>
    <t>Krabice univerzální KU, bez zapojení, kruhová včetně dodávky KU 68-1902 s víčkem</t>
  </si>
  <si>
    <t>1NP:58</t>
  </si>
  <si>
    <t>2NP:34</t>
  </si>
  <si>
    <t>3N0:35</t>
  </si>
  <si>
    <t>210010312RT1</t>
  </si>
  <si>
    <t>Krabice odbočná KO 97, bez zapojení, kruhová včetně dodávky KO 97/5 s víčkem</t>
  </si>
  <si>
    <t>Pro různá odbočení</t>
  </si>
  <si>
    <t>210010351RT1</t>
  </si>
  <si>
    <t>Rozvodka krabicová z lis. izol. 6455-11 do 4 mm2 včetně dodávky krabice 6455-11</t>
  </si>
  <si>
    <t>v krytí IP44</t>
  </si>
  <si>
    <t>puda:8</t>
  </si>
  <si>
    <t>sklep:7</t>
  </si>
  <si>
    <t>210100001R00</t>
  </si>
  <si>
    <t xml:space="preserve">Ukončení vodičů v rozvaděči + zapojení do 2,5 mm2 </t>
  </si>
  <si>
    <t>větev A R:162</t>
  </si>
  <si>
    <t>větev B R:180</t>
  </si>
  <si>
    <t>jiné:30</t>
  </si>
  <si>
    <t>210100002R00</t>
  </si>
  <si>
    <t xml:space="preserve">Ukončení vodičů v rozvaděči + zapojení do 6 mm2 </t>
  </si>
  <si>
    <t>R1NP:6</t>
  </si>
  <si>
    <t>R2NP:5</t>
  </si>
  <si>
    <t>RP:5</t>
  </si>
  <si>
    <t>SEBT:18</t>
  </si>
  <si>
    <t>210100005R00</t>
  </si>
  <si>
    <t xml:space="preserve">Ukončení vodičů v rozvaděči + zapojení do 35 mm2 </t>
  </si>
  <si>
    <t>+SEBT+MET</t>
  </si>
  <si>
    <t>210100007R00</t>
  </si>
  <si>
    <t xml:space="preserve">Ukončení vodičů v rozvaděči + zapojení do 70 mm2 </t>
  </si>
  <si>
    <t>210110001RT1</t>
  </si>
  <si>
    <t>Spínač nástěnný jednopól.- řaz. 1, obyč.prostředí včetně dodávky spínače 3553-A01340</t>
  </si>
  <si>
    <t>včetně rámečků + svorkovnic typu Wago</t>
  </si>
  <si>
    <t>210110003RT1</t>
  </si>
  <si>
    <t>Spínač nástěnný seriový - řaz. 5, obyč.prostředí včetně dodávky spínače 3553-05929</t>
  </si>
  <si>
    <t>210110004RT1</t>
  </si>
  <si>
    <t>Spínač nástěnný střídavý - řaz. 6, obyč.prostředí včetně dodávky spínače 3553-06929</t>
  </si>
  <si>
    <t>210110021RT1</t>
  </si>
  <si>
    <t>Spínač nástěnný jednopól.- řaz. 1, venkovní včetně dodávky spínače 3558-01750</t>
  </si>
  <si>
    <t>včetně svorkovnic typu Wago</t>
  </si>
  <si>
    <t>210111004RZ3</t>
  </si>
  <si>
    <t>Mtž zásuvka vestav šroub 3P+N+PE včetně dodávky zás s SPD 3</t>
  </si>
  <si>
    <t>210111011RZ2</t>
  </si>
  <si>
    <t>Zásuvka domovní zapuštěná - provedení 2P+PE včetně dodávky zásuvky. s clonkou</t>
  </si>
  <si>
    <t>2NP:112</t>
  </si>
  <si>
    <t>3NP:86</t>
  </si>
  <si>
    <t>210111021RT1</t>
  </si>
  <si>
    <t>Zásuvka domovní v krabici - provedení 2P+PE včetně dodávky zásuvky 5518-2929 IP44</t>
  </si>
  <si>
    <t>210120312RZ6</t>
  </si>
  <si>
    <t>svodič SPD 2 včetně svodiče</t>
  </si>
  <si>
    <t>do všech R</t>
  </si>
  <si>
    <t>210120313RZ5</t>
  </si>
  <si>
    <t>svodič SPD 1+2 včetně dodávky svodiče</t>
  </si>
  <si>
    <t>do RE</t>
  </si>
  <si>
    <t>210120401R00</t>
  </si>
  <si>
    <t xml:space="preserve">Jistič vzduch.1pólový do 25 A IJV-IJM-PO bez krytu </t>
  </si>
  <si>
    <t>210120451R00</t>
  </si>
  <si>
    <t xml:space="preserve">Jistič vzduchový 3pólový do 25 A bez krytu </t>
  </si>
  <si>
    <t>210120465U00</t>
  </si>
  <si>
    <t xml:space="preserve">Mtž jistič nn 3pól -63A bez krytu </t>
  </si>
  <si>
    <t>32A</t>
  </si>
  <si>
    <t>210120601R00</t>
  </si>
  <si>
    <t xml:space="preserve">Montáž odpoj. pojistek OPVP 14/3 </t>
  </si>
  <si>
    <t>210120803R00</t>
  </si>
  <si>
    <t xml:space="preserve">Chránič proudový dvoupólový do 40 A </t>
  </si>
  <si>
    <t>210120823R00</t>
  </si>
  <si>
    <t xml:space="preserve">Chránič proudový čtyřpólový do 40 A </t>
  </si>
  <si>
    <t>210130501RZ8</t>
  </si>
  <si>
    <t>relé TUV včetně dodávky relé dle specifikace</t>
  </si>
  <si>
    <t>210190001R00</t>
  </si>
  <si>
    <t>Montáž celoplechových rozvodnic do váhy 20 kg včetně dodávky R</t>
  </si>
  <si>
    <t>RAP, RBS</t>
  </si>
  <si>
    <t>210190001RZ1</t>
  </si>
  <si>
    <t xml:space="preserve">Montáž celoplechových rozvodnic do váhy 20 kg </t>
  </si>
  <si>
    <t>Montážní práce v HDS celkem</t>
  </si>
  <si>
    <t>210190001RZ2</t>
  </si>
  <si>
    <t>Montáž celoplechových rozvodnic do váhy 20 kg včetně dodávky</t>
  </si>
  <si>
    <t>R EVS protipožární úprava</t>
  </si>
  <si>
    <t>210190002R00</t>
  </si>
  <si>
    <t>Montáž celoplechových rozvodnic do váhy 50 kg včetně dodávky R</t>
  </si>
  <si>
    <t>RA1,RA2,RA3,RB1,RB2,RB3</t>
  </si>
  <si>
    <t>dle specifikace PD</t>
  </si>
  <si>
    <t>210190003R00</t>
  </si>
  <si>
    <t>Montáž celoplechových rozvodnic do váhy 100 kg včetně dodávky RE</t>
  </si>
  <si>
    <t>kompletní dodávka dle specifikace PD RE</t>
  </si>
  <si>
    <t>210200010R00</t>
  </si>
  <si>
    <t xml:space="preserve">Svítidlo </t>
  </si>
  <si>
    <t>včetmě veškerých reciklačních poplatků a úchytného materiálu</t>
  </si>
  <si>
    <t>LA:20</t>
  </si>
  <si>
    <t>LB:23</t>
  </si>
  <si>
    <t>VO:2</t>
  </si>
  <si>
    <t>LI:23</t>
  </si>
  <si>
    <t>LK:14</t>
  </si>
  <si>
    <t>0</t>
  </si>
  <si>
    <t>LF:102</t>
  </si>
  <si>
    <t>LCH:3</t>
  </si>
  <si>
    <t>LH:80</t>
  </si>
  <si>
    <t>LJ:57</t>
  </si>
  <si>
    <t>nouzové:20</t>
  </si>
  <si>
    <t>210220003RT3</t>
  </si>
  <si>
    <t>Vedení uzemňovací na povrchu Cu do 50 mm2 včetně dodávky CY 6 mm2</t>
  </si>
  <si>
    <t>SEBT</t>
  </si>
  <si>
    <t>210220003RT4</t>
  </si>
  <si>
    <t>Vedení uzemňovací na povrchu Cu do 50 mm2 včetně dodávky CY 25 mm2 lano</t>
  </si>
  <si>
    <t>210220321RT1</t>
  </si>
  <si>
    <t>Svorka na potrubí Bernard, včetně Cu pásku včetně dodávky svorky + Cu pásku</t>
  </si>
  <si>
    <t>SEBT,MET</t>
  </si>
  <si>
    <t>210290002R00</t>
  </si>
  <si>
    <t xml:space="preserve">Revize elektro </t>
  </si>
  <si>
    <t>celková výchozí revize elektro</t>
  </si>
  <si>
    <t>21029000RZ20</t>
  </si>
  <si>
    <t xml:space="preserve">DEMONTÁŽ </t>
  </si>
  <si>
    <t>Jednotná položka kompletní demontáž původní elektroinstalace.  Rozváděče, Světla, zásuvky, vypínače + jiné včetně likvidace.</t>
  </si>
  <si>
    <t>21029000RZ23</t>
  </si>
  <si>
    <t xml:space="preserve">Oprava el.instalace </t>
  </si>
  <si>
    <t xml:space="preserve">Napojení RV včetně </t>
  </si>
  <si>
    <t>210800105RT3</t>
  </si>
  <si>
    <t>Kabel CYKY 750 V 3x1,5 mm2 uložený pod omítkou včetně dodávky kabelu 3Cx1,5</t>
  </si>
  <si>
    <t>RE sazba:150</t>
  </si>
  <si>
    <t>RA1:600</t>
  </si>
  <si>
    <t>RA2:510</t>
  </si>
  <si>
    <t>RA3:520</t>
  </si>
  <si>
    <t>půda:250</t>
  </si>
  <si>
    <t>sklep:200</t>
  </si>
  <si>
    <t>prořez:500</t>
  </si>
  <si>
    <t>210800106RT3</t>
  </si>
  <si>
    <t>Kabel CYKY 750 V 3x2,5 mm2 uložený pod omítkou včetně dodávky kabelu 3Cx2,5</t>
  </si>
  <si>
    <t>1NP:1080</t>
  </si>
  <si>
    <t>2NP:1250</t>
  </si>
  <si>
    <t>3NP:1200</t>
  </si>
  <si>
    <t>půda:120</t>
  </si>
  <si>
    <t>prořez:400</t>
  </si>
  <si>
    <t>210800115RT1</t>
  </si>
  <si>
    <t>Kabel CYKY 750 V 5x1,5 mm2 uložený pod omítkou včetně dodávky kabelu</t>
  </si>
  <si>
    <t>210800116RT1</t>
  </si>
  <si>
    <t>Kabel CYKY 750 V 5x2,5 mm2 uložený pod omítkou včetně dodávky kabelu</t>
  </si>
  <si>
    <t>210800117RT1</t>
  </si>
  <si>
    <t>Kabel CYKY 750 V 5x4 mm2 uložený pod omítkou včetně dodávky kabelu</t>
  </si>
  <si>
    <t>210800118RT2</t>
  </si>
  <si>
    <t>Kabel CYKY 750 V 5 žil uložený pod omítkou včetně dodávky kabelu 5x25 mm2</t>
  </si>
  <si>
    <t>větev A:85</t>
  </si>
  <si>
    <t>větev B:90</t>
  </si>
  <si>
    <t>prořez:17</t>
  </si>
  <si>
    <t>211800011RZ1</t>
  </si>
  <si>
    <t xml:space="preserve">Rezerva na nepředpokládaný materiál elektro </t>
  </si>
  <si>
    <t>728611113R00</t>
  </si>
  <si>
    <t xml:space="preserve">Mtž ventilátoru radiál.nízkotl.potrub. do 0,07 m2 </t>
  </si>
  <si>
    <t>34800601.VRZ10</t>
  </si>
  <si>
    <t>světlo LA</t>
  </si>
  <si>
    <t>včetně úchytů a recyklačních poplatků</t>
  </si>
  <si>
    <t>1pp:15</t>
  </si>
  <si>
    <t>PŮDA:5</t>
  </si>
  <si>
    <t>34800602.VRZ11</t>
  </si>
  <si>
    <t>Světlo LB</t>
  </si>
  <si>
    <t>Včetně veškerých úchytů a recyklačních poplatků</t>
  </si>
  <si>
    <t>1NP:12</t>
  </si>
  <si>
    <t>2NP:8</t>
  </si>
  <si>
    <t>3NP:3</t>
  </si>
  <si>
    <t>34800603.VRZ12</t>
  </si>
  <si>
    <t>závěsy pro světla</t>
  </si>
  <si>
    <t>pro případné snížení světla pod trubky vody a topení</t>
  </si>
  <si>
    <t>34800604.VRZ13</t>
  </si>
  <si>
    <t>Světlo LI</t>
  </si>
  <si>
    <t>1NP:5</t>
  </si>
  <si>
    <t>3NP:10</t>
  </si>
  <si>
    <t>34800605.VRZ14</t>
  </si>
  <si>
    <t>Světlo LF</t>
  </si>
  <si>
    <t>1NP:33</t>
  </si>
  <si>
    <t>2NP:37</t>
  </si>
  <si>
    <t>3NP:32</t>
  </si>
  <si>
    <t>34800606.VRZ15</t>
  </si>
  <si>
    <t>Světlo LJ</t>
  </si>
  <si>
    <t>1NP:13</t>
  </si>
  <si>
    <t>2NP:27</t>
  </si>
  <si>
    <t>3NP:17</t>
  </si>
  <si>
    <t>34800607.VRZ16</t>
  </si>
  <si>
    <t>Světlo LCH</t>
  </si>
  <si>
    <t>34800608.VRZ17</t>
  </si>
  <si>
    <t>Světlo LH</t>
  </si>
  <si>
    <t>1NP:25</t>
  </si>
  <si>
    <t>2NP:28</t>
  </si>
  <si>
    <t>3NP:27</t>
  </si>
  <si>
    <t>34800615.VRZ18</t>
  </si>
  <si>
    <t>Světlo nouzové</t>
  </si>
  <si>
    <t>1NP:7</t>
  </si>
  <si>
    <t>2NP:6</t>
  </si>
  <si>
    <t>3NP:7</t>
  </si>
  <si>
    <t>34814105RZ1</t>
  </si>
  <si>
    <t>Svítidlo LK</t>
  </si>
  <si>
    <t>1NP:6</t>
  </si>
  <si>
    <t>2NP:2</t>
  </si>
  <si>
    <t>3NP:6</t>
  </si>
  <si>
    <t>34814106RZ1</t>
  </si>
  <si>
    <t>Svítidlo L pro VO</t>
  </si>
  <si>
    <t>Včetně veškerých úchytů a recyklačních poplatků + výložník s úchycením</t>
  </si>
  <si>
    <t>35822001012</t>
  </si>
  <si>
    <t>Jistič do 80 A 1 pól. charakteristika B, LTN-2B-1</t>
  </si>
  <si>
    <t>35822001013</t>
  </si>
  <si>
    <t>Jistič do 80 A 1 pól. charakteristika B, LTN-10B-1</t>
  </si>
  <si>
    <t>35822001015</t>
  </si>
  <si>
    <t>Jistič do 80 A 1 pól. charakteristika B, LTN-16B-1</t>
  </si>
  <si>
    <t>35822002315</t>
  </si>
  <si>
    <t>Jistič do 80 A 3 pól. charakterist. B, LTN-25B-3</t>
  </si>
  <si>
    <t>1x 20A/3</t>
  </si>
  <si>
    <t>35822002316</t>
  </si>
  <si>
    <t>Jistič do 80 A 3 pól. charakterist. B, LTN-32B-3</t>
  </si>
  <si>
    <t>35824719</t>
  </si>
  <si>
    <t>Pojistky válcové PV14 50A gG</t>
  </si>
  <si>
    <t>35824756</t>
  </si>
  <si>
    <t>Odpínače pojistkové OPV 14/3</t>
  </si>
  <si>
    <t>35889012.A</t>
  </si>
  <si>
    <t>Chránič proudový OFE40-4-030AC typ F</t>
  </si>
  <si>
    <t>35889222</t>
  </si>
  <si>
    <t>Chránič nadproudový xx-16B-N1-030AC</t>
  </si>
  <si>
    <t>42911710RZ19</t>
  </si>
  <si>
    <t>Ventilátor axiální do potrubí 100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</si>
  <si>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</si>
  <si>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</si>
  <si>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</si>
  <si>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</si>
  <si>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</si>
  <si>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</si>
  <si>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</si>
  <si>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</si>
  <si>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2018</t>
  </si>
  <si>
    <t>Rekonstrukce el. inst. ZŠ Smetanův okruh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</si>
</sst>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7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workbookViewId="0">
      <selection activeCell="C31" sqref="C31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75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150319</v>
      </c>
      <c r="D2" s="5" t="str">
        <f>Rekapitulace!G2</f>
        <v>Rekonstrukce el.instalace staré budovy ZŠ,Smetanův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78</v>
      </c>
      <c r="B5" s="18"/>
      <c r="C5" s="19" t="s">
        <v>413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412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1"/>
      <c r="D8" s="211"/>
      <c r="E8" s="21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14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1"/>
      <c r="D11" s="211"/>
      <c r="E11" s="211"/>
      <c r="F11" s="39" t="s">
        <v>16</v>
      </c>
      <c r="G11" s="40">
        <v>2018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3"/>
      <c r="D12" s="213"/>
      <c r="E12" s="21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Rekapitulace!A19</f>
        <v>Ztížené výrobní podmínky</v>
      </c>
      <c r="E15" s="58"/>
      <c r="F15" s="59"/>
      <c r="G15" s="56">
        <f>Rekapitulace!I19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Rekapitulace!A20</f>
        <v>Oborová přirážka</v>
      </c>
      <c r="E16" s="60"/>
      <c r="F16" s="61"/>
      <c r="G16" s="56">
        <f>Rekapitulace!I20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Rekapitulace!A21</f>
        <v>Přesun stavebních kapacit</v>
      </c>
      <c r="E17" s="60"/>
      <c r="F17" s="61"/>
      <c r="G17" s="56">
        <f>Rekapitulace!I21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Rekapitulace!A22</f>
        <v>Mimostaveništní doprava</v>
      </c>
      <c r="E18" s="60"/>
      <c r="F18" s="61"/>
      <c r="G18" s="56">
        <f>Rekapitulace!I22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Rekapitulace!A23</f>
        <v>Zařízení staveniště</v>
      </c>
      <c r="E19" s="60"/>
      <c r="F19" s="61"/>
      <c r="G19" s="56">
        <f>Rekapitulace!I23</f>
        <v>0</v>
      </c>
    </row>
    <row r="20" spans="1:7" ht="15.95" customHeight="1" x14ac:dyDescent="0.2">
      <c r="A20" s="64"/>
      <c r="B20" s="55"/>
      <c r="C20" s="56"/>
      <c r="D20" s="9" t="str">
        <f>Rekapitulace!A24</f>
        <v>Provoz investora</v>
      </c>
      <c r="E20" s="60"/>
      <c r="F20" s="61"/>
      <c r="G20" s="56">
        <f>Rekapitulace!I24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Rekapitulace!A25</f>
        <v>Kompletační činnost (IČD)</v>
      </c>
      <c r="E21" s="60"/>
      <c r="F21" s="61"/>
      <c r="G21" s="56">
        <f>Rekapitulace!I25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76"/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6">
        <f>ROUND(PRODUCT(F30,C31/100),0)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5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216" t="s">
        <v>48</v>
      </c>
      <c r="B1" s="217"/>
      <c r="C1" s="97" t="str">
        <f>CONCATENATE(cislostavby," ",nazevstavby)</f>
        <v>2018 Frýdl</v>
      </c>
      <c r="D1" s="98"/>
      <c r="E1" s="99"/>
      <c r="F1" s="98"/>
      <c r="G1" s="100" t="s">
        <v>49</v>
      </c>
      <c r="H1" s="101" t="s">
        <v>79</v>
      </c>
      <c r="I1" s="102"/>
    </row>
    <row r="2" spans="1:57" ht="13.5" thickBot="1" x14ac:dyDescent="0.25">
      <c r="A2" s="218" t="s">
        <v>50</v>
      </c>
      <c r="B2" s="219"/>
      <c r="C2" s="103" t="str">
        <f>CONCATENATE(cisloobjektu," ",nazevobjektu)</f>
        <v>6 Rekonstrukce el. inst. ZŠ Smetanův okruh</v>
      </c>
      <c r="D2" s="104"/>
      <c r="E2" s="105"/>
      <c r="F2" s="104"/>
      <c r="G2" s="220" t="s">
        <v>80</v>
      </c>
      <c r="H2" s="221"/>
      <c r="I2" s="222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1" t="str">
        <f>Položky!B7</f>
        <v>3</v>
      </c>
      <c r="B7" s="115" t="str">
        <f>Položky!C7</f>
        <v>Svislé a kompletní konstrukce</v>
      </c>
      <c r="C7" s="66"/>
      <c r="D7" s="116"/>
      <c r="E7" s="202">
        <f>Položky!BA10</f>
        <v>0</v>
      </c>
      <c r="F7" s="203">
        <f>Položky!BB10</f>
        <v>0</v>
      </c>
      <c r="G7" s="203">
        <f>Položky!BC10</f>
        <v>0</v>
      </c>
      <c r="H7" s="203">
        <f>Položky!BD10</f>
        <v>0</v>
      </c>
      <c r="I7" s="204">
        <f>Položky!BE10</f>
        <v>0</v>
      </c>
    </row>
    <row r="8" spans="1:57" s="35" customFormat="1" x14ac:dyDescent="0.2">
      <c r="A8" s="201" t="str">
        <f>Položky!B11</f>
        <v>61</v>
      </c>
      <c r="B8" s="115" t="str">
        <f>Položky!C11</f>
        <v>Upravy povrchů vnitřní</v>
      </c>
      <c r="C8" s="66"/>
      <c r="D8" s="116"/>
      <c r="E8" s="202">
        <f>Položky!BA23</f>
        <v>0</v>
      </c>
      <c r="F8" s="203">
        <f>Položky!BB23</f>
        <v>0</v>
      </c>
      <c r="G8" s="203">
        <f>Položky!BC23</f>
        <v>0</v>
      </c>
      <c r="H8" s="203">
        <f>Položky!BD23</f>
        <v>0</v>
      </c>
      <c r="I8" s="204">
        <f>Položky!BE23</f>
        <v>0</v>
      </c>
    </row>
    <row r="9" spans="1:57" s="35" customFormat="1" x14ac:dyDescent="0.2">
      <c r="A9" s="201" t="str">
        <f>Položky!B24</f>
        <v>97</v>
      </c>
      <c r="B9" s="115" t="str">
        <f>Položky!C24</f>
        <v>Prorážení otvorů</v>
      </c>
      <c r="C9" s="66"/>
      <c r="D9" s="116"/>
      <c r="E9" s="202">
        <f>Položky!BA38</f>
        <v>0</v>
      </c>
      <c r="F9" s="203">
        <f>Položky!BB38</f>
        <v>0</v>
      </c>
      <c r="G9" s="203">
        <f>Položky!BC38</f>
        <v>0</v>
      </c>
      <c r="H9" s="203">
        <f>Položky!BD38</f>
        <v>0</v>
      </c>
      <c r="I9" s="204">
        <f>Položky!BE38</f>
        <v>0</v>
      </c>
    </row>
    <row r="10" spans="1:57" s="35" customFormat="1" x14ac:dyDescent="0.2">
      <c r="A10" s="201" t="str">
        <f>Položky!B39</f>
        <v>99</v>
      </c>
      <c r="B10" s="115" t="str">
        <f>Položky!C39</f>
        <v>Staveništní přesun hmot</v>
      </c>
      <c r="C10" s="66"/>
      <c r="D10" s="116"/>
      <c r="E10" s="202">
        <f>Položky!BA41</f>
        <v>0</v>
      </c>
      <c r="F10" s="203">
        <f>Položky!BB41</f>
        <v>0</v>
      </c>
      <c r="G10" s="203">
        <f>Položky!BC41</f>
        <v>0</v>
      </c>
      <c r="H10" s="203">
        <f>Položky!BD41</f>
        <v>0</v>
      </c>
      <c r="I10" s="204">
        <f>Položky!BE41</f>
        <v>0</v>
      </c>
    </row>
    <row r="11" spans="1:57" s="35" customFormat="1" x14ac:dyDescent="0.2">
      <c r="A11" s="201" t="str">
        <f>Položky!B42</f>
        <v>781</v>
      </c>
      <c r="B11" s="115" t="str">
        <f>Položky!C42</f>
        <v>Obklady keramické</v>
      </c>
      <c r="C11" s="66"/>
      <c r="D11" s="116"/>
      <c r="E11" s="202">
        <f>Položky!BA45</f>
        <v>0</v>
      </c>
      <c r="F11" s="203">
        <f>Položky!BB45</f>
        <v>0</v>
      </c>
      <c r="G11" s="203">
        <f>Položky!BC45</f>
        <v>0</v>
      </c>
      <c r="H11" s="203">
        <f>Položky!BD45</f>
        <v>0</v>
      </c>
      <c r="I11" s="204">
        <f>Položky!BE45</f>
        <v>0</v>
      </c>
    </row>
    <row r="12" spans="1:57" s="35" customFormat="1" x14ac:dyDescent="0.2">
      <c r="A12" s="201" t="str">
        <f>Položky!B46</f>
        <v>784</v>
      </c>
      <c r="B12" s="115" t="str">
        <f>Položky!C46</f>
        <v>Malby</v>
      </c>
      <c r="C12" s="66"/>
      <c r="D12" s="116"/>
      <c r="E12" s="202">
        <f>Položky!BA56</f>
        <v>0</v>
      </c>
      <c r="F12" s="203">
        <f>Položky!BB56</f>
        <v>0</v>
      </c>
      <c r="G12" s="203">
        <f>Položky!BC56</f>
        <v>0</v>
      </c>
      <c r="H12" s="203">
        <f>Položky!BD56</f>
        <v>0</v>
      </c>
      <c r="I12" s="204">
        <f>Položky!BE56</f>
        <v>0</v>
      </c>
    </row>
    <row r="13" spans="1:57" s="35" customFormat="1" ht="13.5" thickBot="1" x14ac:dyDescent="0.25">
      <c r="A13" s="201" t="str">
        <f>Položky!B57</f>
        <v>M21</v>
      </c>
      <c r="B13" s="115" t="str">
        <f>Položky!C57</f>
        <v>Elektromontáže</v>
      </c>
      <c r="C13" s="66"/>
      <c r="D13" s="116"/>
      <c r="E13" s="202">
        <f>Položky!BA250</f>
        <v>0</v>
      </c>
      <c r="F13" s="203">
        <f>Položky!BB250</f>
        <v>0</v>
      </c>
      <c r="G13" s="203">
        <f>Položky!BC250</f>
        <v>0</v>
      </c>
      <c r="H13" s="203">
        <f>Položky!BD250</f>
        <v>0</v>
      </c>
      <c r="I13" s="204">
        <f>Položky!BE250</f>
        <v>0</v>
      </c>
    </row>
    <row r="14" spans="1:57" s="123" customFormat="1" ht="13.5" thickBot="1" x14ac:dyDescent="0.25">
      <c r="A14" s="117"/>
      <c r="B14" s="118" t="s">
        <v>57</v>
      </c>
      <c r="C14" s="118"/>
      <c r="D14" s="119"/>
      <c r="E14" s="120">
        <f>SUM(E7:E13)</f>
        <v>0</v>
      </c>
      <c r="F14" s="121">
        <f>SUM(F7:F13)</f>
        <v>0</v>
      </c>
      <c r="G14" s="121">
        <f>SUM(G7:G13)</f>
        <v>0</v>
      </c>
      <c r="H14" s="121">
        <f>SUM(H7:H13)</f>
        <v>0</v>
      </c>
      <c r="I14" s="122">
        <f>SUM(I7:I13)</f>
        <v>0</v>
      </c>
    </row>
    <row r="15" spans="1:57" x14ac:dyDescent="0.2">
      <c r="A15" s="66"/>
      <c r="B15" s="66"/>
      <c r="C15" s="66"/>
      <c r="D15" s="66"/>
      <c r="E15" s="66"/>
      <c r="F15" s="66"/>
      <c r="G15" s="66"/>
      <c r="H15" s="66"/>
      <c r="I15" s="66"/>
    </row>
    <row r="16" spans="1:57" ht="19.5" customHeight="1" x14ac:dyDescent="0.25">
      <c r="A16" s="107" t="s">
        <v>58</v>
      </c>
      <c r="B16" s="107"/>
      <c r="C16" s="107"/>
      <c r="D16" s="107"/>
      <c r="E16" s="107"/>
      <c r="F16" s="107"/>
      <c r="G16" s="124"/>
      <c r="H16" s="107"/>
      <c r="I16" s="107"/>
      <c r="BA16" s="41"/>
      <c r="BB16" s="41"/>
      <c r="BC16" s="41"/>
      <c r="BD16" s="41"/>
      <c r="BE16" s="41"/>
    </row>
    <row r="17" spans="1:53" ht="13.5" thickBot="1" x14ac:dyDescent="0.25">
      <c r="A17" s="77"/>
      <c r="B17" s="77"/>
      <c r="C17" s="77"/>
      <c r="D17" s="77"/>
      <c r="E17" s="77"/>
      <c r="F17" s="77"/>
      <c r="G17" s="77"/>
      <c r="H17" s="77"/>
      <c r="I17" s="77"/>
    </row>
    <row r="18" spans="1:53" x14ac:dyDescent="0.2">
      <c r="A18" s="71" t="s">
        <v>59</v>
      </c>
      <c r="B18" s="72"/>
      <c r="C18" s="72"/>
      <c r="D18" s="125"/>
      <c r="E18" s="126" t="s">
        <v>60</v>
      </c>
      <c r="F18" s="127" t="s">
        <v>61</v>
      </c>
      <c r="G18" s="128" t="s">
        <v>62</v>
      </c>
      <c r="H18" s="129"/>
      <c r="I18" s="130" t="s">
        <v>60</v>
      </c>
    </row>
    <row r="19" spans="1:53" x14ac:dyDescent="0.2">
      <c r="A19" s="64" t="s">
        <v>404</v>
      </c>
      <c r="B19" s="55"/>
      <c r="C19" s="55"/>
      <c r="D19" s="131"/>
      <c r="E19" s="132"/>
      <c r="F19" s="133"/>
      <c r="G19" s="134">
        <f t="shared" ref="G19:G26" si="0">CHOOSE(BA19+1,HSV+PSV,HSV+PSV+Mont,HSV+PSV+Dodavka+Mont,HSV,PSV,Mont,Dodavka,Mont+Dodavka,0)</f>
        <v>0</v>
      </c>
      <c r="H19" s="135"/>
      <c r="I19" s="136">
        <f t="shared" ref="I19:I26" si="1">E19+F19*G19/100</f>
        <v>0</v>
      </c>
      <c r="BA19">
        <v>0</v>
      </c>
    </row>
    <row r="20" spans="1:53" x14ac:dyDescent="0.2">
      <c r="A20" s="64" t="s">
        <v>405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0</v>
      </c>
    </row>
    <row r="21" spans="1:53" x14ac:dyDescent="0.2">
      <c r="A21" s="64" t="s">
        <v>406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0</v>
      </c>
    </row>
    <row r="22" spans="1:53" x14ac:dyDescent="0.2">
      <c r="A22" s="64" t="s">
        <v>407</v>
      </c>
      <c r="B22" s="55"/>
      <c r="C22" s="55"/>
      <c r="D22" s="131"/>
      <c r="E22" s="132"/>
      <c r="F22" s="133"/>
      <c r="G22" s="134">
        <f t="shared" si="0"/>
        <v>0</v>
      </c>
      <c r="H22" s="135"/>
      <c r="I22" s="136">
        <f t="shared" si="1"/>
        <v>0</v>
      </c>
      <c r="BA22">
        <v>0</v>
      </c>
    </row>
    <row r="23" spans="1:53" x14ac:dyDescent="0.2">
      <c r="A23" s="64" t="s">
        <v>408</v>
      </c>
      <c r="B23" s="55"/>
      <c r="C23" s="55"/>
      <c r="D23" s="131"/>
      <c r="E23" s="132"/>
      <c r="F23" s="133"/>
      <c r="G23" s="134">
        <f t="shared" si="0"/>
        <v>0</v>
      </c>
      <c r="H23" s="135"/>
      <c r="I23" s="136">
        <f t="shared" si="1"/>
        <v>0</v>
      </c>
      <c r="BA23">
        <v>1</v>
      </c>
    </row>
    <row r="24" spans="1:53" x14ac:dyDescent="0.2">
      <c r="A24" s="64" t="s">
        <v>409</v>
      </c>
      <c r="B24" s="55"/>
      <c r="C24" s="55"/>
      <c r="D24" s="131"/>
      <c r="E24" s="132"/>
      <c r="F24" s="133"/>
      <c r="G24" s="134">
        <f t="shared" si="0"/>
        <v>0</v>
      </c>
      <c r="H24" s="135"/>
      <c r="I24" s="136">
        <f t="shared" si="1"/>
        <v>0</v>
      </c>
      <c r="BA24">
        <v>1</v>
      </c>
    </row>
    <row r="25" spans="1:53" x14ac:dyDescent="0.2">
      <c r="A25" s="64" t="s">
        <v>410</v>
      </c>
      <c r="B25" s="55"/>
      <c r="C25" s="55"/>
      <c r="D25" s="131"/>
      <c r="E25" s="132"/>
      <c r="F25" s="133"/>
      <c r="G25" s="134">
        <f t="shared" si="0"/>
        <v>0</v>
      </c>
      <c r="H25" s="135"/>
      <c r="I25" s="136">
        <f t="shared" si="1"/>
        <v>0</v>
      </c>
      <c r="BA25">
        <v>2</v>
      </c>
    </row>
    <row r="26" spans="1:53" x14ac:dyDescent="0.2">
      <c r="A26" s="64" t="s">
        <v>411</v>
      </c>
      <c r="B26" s="55"/>
      <c r="C26" s="55"/>
      <c r="D26" s="131"/>
      <c r="E26" s="132"/>
      <c r="F26" s="133"/>
      <c r="G26" s="134">
        <f t="shared" si="0"/>
        <v>0</v>
      </c>
      <c r="H26" s="135"/>
      <c r="I26" s="136">
        <f t="shared" si="1"/>
        <v>0</v>
      </c>
      <c r="BA26">
        <v>2</v>
      </c>
    </row>
    <row r="27" spans="1:53" ht="13.5" thickBot="1" x14ac:dyDescent="0.25">
      <c r="A27" s="137"/>
      <c r="B27" s="138" t="s">
        <v>63</v>
      </c>
      <c r="C27" s="139"/>
      <c r="D27" s="140"/>
      <c r="E27" s="141"/>
      <c r="F27" s="142"/>
      <c r="G27" s="142"/>
      <c r="H27" s="223">
        <f>SUM(I19:I26)</f>
        <v>0</v>
      </c>
      <c r="I27" s="224"/>
    </row>
    <row r="29" spans="1:53" x14ac:dyDescent="0.2">
      <c r="B29" s="123"/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  <row r="74" spans="6:9" x14ac:dyDescent="0.2">
      <c r="F74" s="143"/>
      <c r="G74" s="144"/>
      <c r="H74" s="144"/>
      <c r="I74" s="145"/>
    </row>
    <row r="75" spans="6:9" x14ac:dyDescent="0.2">
      <c r="F75" s="143"/>
      <c r="G75" s="144"/>
      <c r="H75" s="144"/>
      <c r="I75" s="145"/>
    </row>
    <row r="76" spans="6:9" x14ac:dyDescent="0.2">
      <c r="F76" s="143"/>
      <c r="G76" s="144"/>
      <c r="H76" s="144"/>
      <c r="I76" s="145"/>
    </row>
    <row r="77" spans="6:9" x14ac:dyDescent="0.2">
      <c r="F77" s="143"/>
      <c r="G77" s="144"/>
      <c r="H77" s="144"/>
      <c r="I77" s="145"/>
    </row>
    <row r="78" spans="6:9" x14ac:dyDescent="0.2">
      <c r="F78" s="143"/>
      <c r="G78" s="144"/>
      <c r="H78" s="144"/>
      <c r="I78" s="145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323"/>
  <sheetViews>
    <sheetView showGridLines="0" showZeros="0" zoomScaleNormal="100" workbookViewId="0">
      <selection activeCell="A250" sqref="A250:IV252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5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30" t="s">
        <v>76</v>
      </c>
      <c r="B1" s="230"/>
      <c r="C1" s="230"/>
      <c r="D1" s="230"/>
      <c r="E1" s="230"/>
      <c r="F1" s="230"/>
      <c r="G1" s="230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2018 Frýdl</v>
      </c>
      <c r="D3" s="151"/>
      <c r="E3" s="152" t="s">
        <v>64</v>
      </c>
      <c r="F3" s="153" t="str">
        <f>Rekapitulace!H1</f>
        <v>150319</v>
      </c>
      <c r="G3" s="154"/>
    </row>
    <row r="4" spans="1:104" ht="13.5" thickBot="1" x14ac:dyDescent="0.25">
      <c r="A4" s="231" t="s">
        <v>50</v>
      </c>
      <c r="B4" s="219"/>
      <c r="C4" s="103" t="str">
        <f>CONCATENATE(cisloobjektu," ",nazevobjektu)</f>
        <v>6 Rekonstrukce el. inst. ZŠ Smetanův okruh</v>
      </c>
      <c r="D4" s="155"/>
      <c r="E4" s="232" t="str">
        <f>Rekapitulace!G2</f>
        <v>Rekonstrukce el.instalace staré budovy ZŠ,Smetanův</v>
      </c>
      <c r="F4" s="233"/>
      <c r="G4" s="234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81</v>
      </c>
      <c r="C7" s="165" t="s">
        <v>82</v>
      </c>
      <c r="D7" s="166"/>
      <c r="E7" s="167"/>
      <c r="F7" s="167"/>
      <c r="G7" s="168"/>
      <c r="H7" s="169"/>
      <c r="I7" s="169"/>
      <c r="O7" s="170">
        <v>1</v>
      </c>
    </row>
    <row r="8" spans="1:104" ht="22.5" x14ac:dyDescent="0.2">
      <c r="A8" s="171">
        <v>1</v>
      </c>
      <c r="B8" s="172" t="s">
        <v>83</v>
      </c>
      <c r="C8" s="173" t="s">
        <v>84</v>
      </c>
      <c r="D8" s="174" t="s">
        <v>85</v>
      </c>
      <c r="E8" s="175">
        <v>6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1.73916</v>
      </c>
    </row>
    <row r="9" spans="1:104" x14ac:dyDescent="0.2">
      <c r="A9" s="178"/>
      <c r="B9" s="179"/>
      <c r="C9" s="225" t="s">
        <v>86</v>
      </c>
      <c r="D9" s="226"/>
      <c r="E9" s="226"/>
      <c r="F9" s="226"/>
      <c r="G9" s="227"/>
      <c r="L9" s="180" t="s">
        <v>86</v>
      </c>
      <c r="O9" s="170">
        <v>3</v>
      </c>
    </row>
    <row r="10" spans="1:104" x14ac:dyDescent="0.2">
      <c r="A10" s="185"/>
      <c r="B10" s="186" t="s">
        <v>74</v>
      </c>
      <c r="C10" s="187" t="str">
        <f>CONCATENATE(B7," ",C7)</f>
        <v>3 Svislé a kompletní konstrukce</v>
      </c>
      <c r="D10" s="188"/>
      <c r="E10" s="189"/>
      <c r="F10" s="190"/>
      <c r="G10" s="191">
        <f>SUM(G7:G9)</f>
        <v>0</v>
      </c>
      <c r="O10" s="170">
        <v>4</v>
      </c>
      <c r="BA10" s="192">
        <f>SUM(BA7:BA9)</f>
        <v>0</v>
      </c>
      <c r="BB10" s="192">
        <f>SUM(BB7:BB9)</f>
        <v>0</v>
      </c>
      <c r="BC10" s="192">
        <f>SUM(BC7:BC9)</f>
        <v>0</v>
      </c>
      <c r="BD10" s="192">
        <f>SUM(BD7:BD9)</f>
        <v>0</v>
      </c>
      <c r="BE10" s="192">
        <f>SUM(BE7:BE9)</f>
        <v>0</v>
      </c>
    </row>
    <row r="11" spans="1:104" x14ac:dyDescent="0.2">
      <c r="A11" s="163" t="s">
        <v>72</v>
      </c>
      <c r="B11" s="164" t="s">
        <v>87</v>
      </c>
      <c r="C11" s="165" t="s">
        <v>88</v>
      </c>
      <c r="D11" s="166"/>
      <c r="E11" s="167"/>
      <c r="F11" s="167"/>
      <c r="G11" s="168"/>
      <c r="H11" s="169"/>
      <c r="I11" s="169"/>
      <c r="O11" s="170">
        <v>1</v>
      </c>
    </row>
    <row r="12" spans="1:104" ht="22.5" x14ac:dyDescent="0.2">
      <c r="A12" s="171">
        <v>2</v>
      </c>
      <c r="B12" s="172" t="s">
        <v>89</v>
      </c>
      <c r="C12" s="173" t="s">
        <v>90</v>
      </c>
      <c r="D12" s="174" t="s">
        <v>91</v>
      </c>
      <c r="E12" s="175">
        <v>82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3.6459999999999999E-2</v>
      </c>
    </row>
    <row r="13" spans="1:104" x14ac:dyDescent="0.2">
      <c r="A13" s="178"/>
      <c r="B13" s="179"/>
      <c r="C13" s="225" t="s">
        <v>92</v>
      </c>
      <c r="D13" s="226"/>
      <c r="E13" s="226"/>
      <c r="F13" s="226"/>
      <c r="G13" s="227"/>
      <c r="L13" s="180" t="s">
        <v>92</v>
      </c>
      <c r="O13" s="170">
        <v>3</v>
      </c>
    </row>
    <row r="14" spans="1:104" ht="22.5" x14ac:dyDescent="0.2">
      <c r="A14" s="171">
        <v>3</v>
      </c>
      <c r="B14" s="172" t="s">
        <v>93</v>
      </c>
      <c r="C14" s="173" t="s">
        <v>94</v>
      </c>
      <c r="D14" s="174" t="s">
        <v>91</v>
      </c>
      <c r="E14" s="175">
        <v>474</v>
      </c>
      <c r="F14" s="175">
        <v>0</v>
      </c>
      <c r="G14" s="176">
        <f>E14*F14</f>
        <v>0</v>
      </c>
      <c r="O14" s="170">
        <v>2</v>
      </c>
      <c r="AA14" s="146">
        <v>1</v>
      </c>
      <c r="AB14" s="146">
        <v>1</v>
      </c>
      <c r="AC14" s="146">
        <v>1</v>
      </c>
      <c r="AZ14" s="146">
        <v>1</v>
      </c>
      <c r="BA14" s="146">
        <f>IF(AZ14=1,G14,0)</f>
        <v>0</v>
      </c>
      <c r="BB14" s="146">
        <f>IF(AZ14=2,G14,0)</f>
        <v>0</v>
      </c>
      <c r="BC14" s="146">
        <f>IF(AZ14=3,G14,0)</f>
        <v>0</v>
      </c>
      <c r="BD14" s="146">
        <f>IF(AZ14=4,G14,0)</f>
        <v>0</v>
      </c>
      <c r="BE14" s="146">
        <f>IF(AZ14=5,G14,0)</f>
        <v>0</v>
      </c>
      <c r="CA14" s="177">
        <v>1</v>
      </c>
      <c r="CB14" s="177">
        <v>1</v>
      </c>
      <c r="CZ14" s="146">
        <v>8.6700000000000006E-3</v>
      </c>
    </row>
    <row r="15" spans="1:104" x14ac:dyDescent="0.2">
      <c r="A15" s="178"/>
      <c r="B15" s="179"/>
      <c r="C15" s="225" t="s">
        <v>95</v>
      </c>
      <c r="D15" s="226"/>
      <c r="E15" s="226"/>
      <c r="F15" s="226"/>
      <c r="G15" s="227"/>
      <c r="L15" s="180" t="s">
        <v>95</v>
      </c>
      <c r="O15" s="170">
        <v>3</v>
      </c>
    </row>
    <row r="16" spans="1:104" x14ac:dyDescent="0.2">
      <c r="A16" s="178"/>
      <c r="B16" s="181"/>
      <c r="C16" s="228" t="s">
        <v>96</v>
      </c>
      <c r="D16" s="229"/>
      <c r="E16" s="182">
        <v>74</v>
      </c>
      <c r="F16" s="183"/>
      <c r="G16" s="184"/>
      <c r="M16" s="180" t="s">
        <v>96</v>
      </c>
      <c r="O16" s="170"/>
    </row>
    <row r="17" spans="1:104" x14ac:dyDescent="0.2">
      <c r="A17" s="178"/>
      <c r="B17" s="181"/>
      <c r="C17" s="228" t="s">
        <v>97</v>
      </c>
      <c r="D17" s="229"/>
      <c r="E17" s="182">
        <v>340</v>
      </c>
      <c r="F17" s="183"/>
      <c r="G17" s="184"/>
      <c r="M17" s="180" t="s">
        <v>97</v>
      </c>
      <c r="O17" s="170"/>
    </row>
    <row r="18" spans="1:104" x14ac:dyDescent="0.2">
      <c r="A18" s="178"/>
      <c r="B18" s="181"/>
      <c r="C18" s="228" t="s">
        <v>98</v>
      </c>
      <c r="D18" s="229"/>
      <c r="E18" s="182">
        <v>60</v>
      </c>
      <c r="F18" s="183"/>
      <c r="G18" s="184"/>
      <c r="M18" s="180" t="s">
        <v>98</v>
      </c>
      <c r="O18" s="170"/>
    </row>
    <row r="19" spans="1:104" x14ac:dyDescent="0.2">
      <c r="A19" s="171">
        <v>4</v>
      </c>
      <c r="B19" s="172" t="s">
        <v>99</v>
      </c>
      <c r="C19" s="173" t="s">
        <v>100</v>
      </c>
      <c r="D19" s="174" t="s">
        <v>101</v>
      </c>
      <c r="E19" s="175">
        <v>710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</v>
      </c>
      <c r="AC19" s="146">
        <v>1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</v>
      </c>
      <c r="CZ19" s="146">
        <v>1.205E-2</v>
      </c>
    </row>
    <row r="20" spans="1:104" x14ac:dyDescent="0.2">
      <c r="A20" s="178"/>
      <c r="B20" s="179"/>
      <c r="C20" s="225" t="s">
        <v>102</v>
      </c>
      <c r="D20" s="226"/>
      <c r="E20" s="226"/>
      <c r="F20" s="226"/>
      <c r="G20" s="227"/>
      <c r="L20" s="180" t="s">
        <v>102</v>
      </c>
      <c r="O20" s="170">
        <v>3</v>
      </c>
    </row>
    <row r="21" spans="1:104" x14ac:dyDescent="0.2">
      <c r="A21" s="171">
        <v>5</v>
      </c>
      <c r="B21" s="172" t="s">
        <v>103</v>
      </c>
      <c r="C21" s="173" t="s">
        <v>104</v>
      </c>
      <c r="D21" s="174" t="s">
        <v>105</v>
      </c>
      <c r="E21" s="175">
        <v>85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0</v>
      </c>
    </row>
    <row r="22" spans="1:104" x14ac:dyDescent="0.2">
      <c r="A22" s="178"/>
      <c r="B22" s="179"/>
      <c r="C22" s="225" t="s">
        <v>106</v>
      </c>
      <c r="D22" s="226"/>
      <c r="E22" s="226"/>
      <c r="F22" s="226"/>
      <c r="G22" s="227"/>
      <c r="L22" s="180" t="s">
        <v>106</v>
      </c>
      <c r="O22" s="170">
        <v>3</v>
      </c>
    </row>
    <row r="23" spans="1:104" x14ac:dyDescent="0.2">
      <c r="A23" s="185"/>
      <c r="B23" s="186" t="s">
        <v>74</v>
      </c>
      <c r="C23" s="187" t="str">
        <f>CONCATENATE(B11," ",C11)</f>
        <v>61 Upravy povrchů vnitřní</v>
      </c>
      <c r="D23" s="188"/>
      <c r="E23" s="189"/>
      <c r="F23" s="190"/>
      <c r="G23" s="191">
        <f>SUM(G11:G22)</f>
        <v>0</v>
      </c>
      <c r="O23" s="170">
        <v>4</v>
      </c>
      <c r="BA23" s="192">
        <f>SUM(BA11:BA22)</f>
        <v>0</v>
      </c>
      <c r="BB23" s="192">
        <f>SUM(BB11:BB22)</f>
        <v>0</v>
      </c>
      <c r="BC23" s="192">
        <f>SUM(BC11:BC22)</f>
        <v>0</v>
      </c>
      <c r="BD23" s="192">
        <f>SUM(BD11:BD22)</f>
        <v>0</v>
      </c>
      <c r="BE23" s="192">
        <f>SUM(BE11:BE22)</f>
        <v>0</v>
      </c>
    </row>
    <row r="24" spans="1:104" x14ac:dyDescent="0.2">
      <c r="A24" s="163" t="s">
        <v>72</v>
      </c>
      <c r="B24" s="164" t="s">
        <v>107</v>
      </c>
      <c r="C24" s="165" t="s">
        <v>108</v>
      </c>
      <c r="D24" s="166"/>
      <c r="E24" s="167"/>
      <c r="F24" s="167"/>
      <c r="G24" s="168"/>
      <c r="H24" s="169"/>
      <c r="I24" s="169"/>
      <c r="O24" s="170">
        <v>1</v>
      </c>
    </row>
    <row r="25" spans="1:104" x14ac:dyDescent="0.2">
      <c r="A25" s="171">
        <v>6</v>
      </c>
      <c r="B25" s="172" t="s">
        <v>109</v>
      </c>
      <c r="C25" s="173" t="s">
        <v>110</v>
      </c>
      <c r="D25" s="174" t="s">
        <v>91</v>
      </c>
      <c r="E25" s="175">
        <v>86</v>
      </c>
      <c r="F25" s="175">
        <v>0</v>
      </c>
      <c r="G25" s="176">
        <f>E25*F25</f>
        <v>0</v>
      </c>
      <c r="O25" s="170">
        <v>2</v>
      </c>
      <c r="AA25" s="146">
        <v>1</v>
      </c>
      <c r="AB25" s="146">
        <v>1</v>
      </c>
      <c r="AC25" s="146">
        <v>1</v>
      </c>
      <c r="AZ25" s="146">
        <v>1</v>
      </c>
      <c r="BA25" s="146">
        <f>IF(AZ25=1,G25,0)</f>
        <v>0</v>
      </c>
      <c r="BB25" s="146">
        <f>IF(AZ25=2,G25,0)</f>
        <v>0</v>
      </c>
      <c r="BC25" s="146">
        <f>IF(AZ25=3,G25,0)</f>
        <v>0</v>
      </c>
      <c r="BD25" s="146">
        <f>IF(AZ25=4,G25,0)</f>
        <v>0</v>
      </c>
      <c r="BE25" s="146">
        <f>IF(AZ25=5,G25,0)</f>
        <v>0</v>
      </c>
      <c r="CA25" s="177">
        <v>1</v>
      </c>
      <c r="CB25" s="177">
        <v>1</v>
      </c>
      <c r="CZ25" s="146">
        <v>1.33E-3</v>
      </c>
    </row>
    <row r="26" spans="1:104" x14ac:dyDescent="0.2">
      <c r="A26" s="178"/>
      <c r="B26" s="179"/>
      <c r="C26" s="225" t="s">
        <v>111</v>
      </c>
      <c r="D26" s="226"/>
      <c r="E26" s="226"/>
      <c r="F26" s="226"/>
      <c r="G26" s="227"/>
      <c r="L26" s="180" t="s">
        <v>111</v>
      </c>
      <c r="O26" s="170">
        <v>3</v>
      </c>
    </row>
    <row r="27" spans="1:104" x14ac:dyDescent="0.2">
      <c r="A27" s="171">
        <v>7</v>
      </c>
      <c r="B27" s="172" t="s">
        <v>112</v>
      </c>
      <c r="C27" s="173" t="s">
        <v>113</v>
      </c>
      <c r="D27" s="174" t="s">
        <v>91</v>
      </c>
      <c r="E27" s="175">
        <v>606</v>
      </c>
      <c r="F27" s="175">
        <v>0</v>
      </c>
      <c r="G27" s="176">
        <f>E27*F27</f>
        <v>0</v>
      </c>
      <c r="O27" s="170">
        <v>2</v>
      </c>
      <c r="AA27" s="146">
        <v>1</v>
      </c>
      <c r="AB27" s="146">
        <v>1</v>
      </c>
      <c r="AC27" s="146">
        <v>1</v>
      </c>
      <c r="AZ27" s="146">
        <v>1</v>
      </c>
      <c r="BA27" s="146">
        <f>IF(AZ27=1,G27,0)</f>
        <v>0</v>
      </c>
      <c r="BB27" s="146">
        <f>IF(AZ27=2,G27,0)</f>
        <v>0</v>
      </c>
      <c r="BC27" s="146">
        <f>IF(AZ27=3,G27,0)</f>
        <v>0</v>
      </c>
      <c r="BD27" s="146">
        <f>IF(AZ27=4,G27,0)</f>
        <v>0</v>
      </c>
      <c r="BE27" s="146">
        <f>IF(AZ27=5,G27,0)</f>
        <v>0</v>
      </c>
      <c r="CA27" s="177">
        <v>1</v>
      </c>
      <c r="CB27" s="177">
        <v>1</v>
      </c>
      <c r="CZ27" s="146">
        <v>8.9999999999999998E-4</v>
      </c>
    </row>
    <row r="28" spans="1:104" x14ac:dyDescent="0.2">
      <c r="A28" s="178"/>
      <c r="B28" s="179"/>
      <c r="C28" s="225" t="s">
        <v>114</v>
      </c>
      <c r="D28" s="226"/>
      <c r="E28" s="226"/>
      <c r="F28" s="226"/>
      <c r="G28" s="227"/>
      <c r="L28" s="180" t="s">
        <v>114</v>
      </c>
      <c r="O28" s="170">
        <v>3</v>
      </c>
    </row>
    <row r="29" spans="1:104" x14ac:dyDescent="0.2">
      <c r="A29" s="171">
        <v>8</v>
      </c>
      <c r="B29" s="172" t="s">
        <v>115</v>
      </c>
      <c r="C29" s="173" t="s">
        <v>116</v>
      </c>
      <c r="D29" s="174" t="s">
        <v>101</v>
      </c>
      <c r="E29" s="175">
        <v>750</v>
      </c>
      <c r="F29" s="175">
        <v>0</v>
      </c>
      <c r="G29" s="176">
        <f>E29*F29</f>
        <v>0</v>
      </c>
      <c r="O29" s="170">
        <v>2</v>
      </c>
      <c r="AA29" s="146">
        <v>1</v>
      </c>
      <c r="AB29" s="146">
        <v>1</v>
      </c>
      <c r="AC29" s="146">
        <v>1</v>
      </c>
      <c r="AZ29" s="146">
        <v>1</v>
      </c>
      <c r="BA29" s="146">
        <f>IF(AZ29=1,G29,0)</f>
        <v>0</v>
      </c>
      <c r="BB29" s="146">
        <f>IF(AZ29=2,G29,0)</f>
        <v>0</v>
      </c>
      <c r="BC29" s="146">
        <f>IF(AZ29=3,G29,0)</f>
        <v>0</v>
      </c>
      <c r="BD29" s="146">
        <f>IF(AZ29=4,G29,0)</f>
        <v>0</v>
      </c>
      <c r="BE29" s="146">
        <f>IF(AZ29=5,G29,0)</f>
        <v>0</v>
      </c>
      <c r="CA29" s="177">
        <v>1</v>
      </c>
      <c r="CB29" s="177">
        <v>1</v>
      </c>
      <c r="CZ29" s="146">
        <v>4.8999999999999998E-4</v>
      </c>
    </row>
    <row r="30" spans="1:104" x14ac:dyDescent="0.2">
      <c r="A30" s="178"/>
      <c r="B30" s="179"/>
      <c r="C30" s="225" t="s">
        <v>117</v>
      </c>
      <c r="D30" s="226"/>
      <c r="E30" s="226"/>
      <c r="F30" s="226"/>
      <c r="G30" s="227"/>
      <c r="L30" s="180" t="s">
        <v>117</v>
      </c>
      <c r="O30" s="170">
        <v>3</v>
      </c>
    </row>
    <row r="31" spans="1:104" x14ac:dyDescent="0.2">
      <c r="A31" s="171">
        <v>9</v>
      </c>
      <c r="B31" s="172" t="s">
        <v>118</v>
      </c>
      <c r="C31" s="173" t="s">
        <v>119</v>
      </c>
      <c r="D31" s="174" t="s">
        <v>101</v>
      </c>
      <c r="E31" s="175">
        <v>650</v>
      </c>
      <c r="F31" s="175">
        <v>0</v>
      </c>
      <c r="G31" s="176">
        <f>E31*F31</f>
        <v>0</v>
      </c>
      <c r="O31" s="170">
        <v>2</v>
      </c>
      <c r="AA31" s="146">
        <v>1</v>
      </c>
      <c r="AB31" s="146">
        <v>1</v>
      </c>
      <c r="AC31" s="146">
        <v>1</v>
      </c>
      <c r="AZ31" s="146">
        <v>1</v>
      </c>
      <c r="BA31" s="146">
        <f>IF(AZ31=1,G31,0)</f>
        <v>0</v>
      </c>
      <c r="BB31" s="146">
        <f>IF(AZ31=2,G31,0)</f>
        <v>0</v>
      </c>
      <c r="BC31" s="146">
        <f>IF(AZ31=3,G31,0)</f>
        <v>0</v>
      </c>
      <c r="BD31" s="146">
        <f>IF(AZ31=4,G31,0)</f>
        <v>0</v>
      </c>
      <c r="BE31" s="146">
        <f>IF(AZ31=5,G31,0)</f>
        <v>0</v>
      </c>
      <c r="CA31" s="177">
        <v>1</v>
      </c>
      <c r="CB31" s="177">
        <v>1</v>
      </c>
      <c r="CZ31" s="146">
        <v>4.8999999999999998E-4</v>
      </c>
    </row>
    <row r="32" spans="1:104" x14ac:dyDescent="0.2">
      <c r="A32" s="178"/>
      <c r="B32" s="179"/>
      <c r="C32" s="225" t="s">
        <v>120</v>
      </c>
      <c r="D32" s="226"/>
      <c r="E32" s="226"/>
      <c r="F32" s="226"/>
      <c r="G32" s="227"/>
      <c r="L32" s="180" t="s">
        <v>120</v>
      </c>
      <c r="O32" s="170">
        <v>3</v>
      </c>
    </row>
    <row r="33" spans="1:104" x14ac:dyDescent="0.2">
      <c r="A33" s="171">
        <v>10</v>
      </c>
      <c r="B33" s="172" t="s">
        <v>121</v>
      </c>
      <c r="C33" s="173" t="s">
        <v>122</v>
      </c>
      <c r="D33" s="174" t="s">
        <v>101</v>
      </c>
      <c r="E33" s="175">
        <v>380</v>
      </c>
      <c r="F33" s="175">
        <v>0</v>
      </c>
      <c r="G33" s="176">
        <f>E33*F33</f>
        <v>0</v>
      </c>
      <c r="O33" s="170">
        <v>2</v>
      </c>
      <c r="AA33" s="146">
        <v>1</v>
      </c>
      <c r="AB33" s="146">
        <v>1</v>
      </c>
      <c r="AC33" s="146">
        <v>1</v>
      </c>
      <c r="AZ33" s="146">
        <v>1</v>
      </c>
      <c r="BA33" s="146">
        <f>IF(AZ33=1,G33,0)</f>
        <v>0</v>
      </c>
      <c r="BB33" s="146">
        <f>IF(AZ33=2,G33,0)</f>
        <v>0</v>
      </c>
      <c r="BC33" s="146">
        <f>IF(AZ33=3,G33,0)</f>
        <v>0</v>
      </c>
      <c r="BD33" s="146">
        <f>IF(AZ33=4,G33,0)</f>
        <v>0</v>
      </c>
      <c r="BE33" s="146">
        <f>IF(AZ33=5,G33,0)</f>
        <v>0</v>
      </c>
      <c r="CA33" s="177">
        <v>1</v>
      </c>
      <c r="CB33" s="177">
        <v>1</v>
      </c>
      <c r="CZ33" s="146">
        <v>4.8999999999999998E-4</v>
      </c>
    </row>
    <row r="34" spans="1:104" x14ac:dyDescent="0.2">
      <c r="A34" s="178"/>
      <c r="B34" s="179"/>
      <c r="C34" s="225" t="s">
        <v>123</v>
      </c>
      <c r="D34" s="226"/>
      <c r="E34" s="226"/>
      <c r="F34" s="226"/>
      <c r="G34" s="227"/>
      <c r="L34" s="180" t="s">
        <v>123</v>
      </c>
      <c r="O34" s="170">
        <v>3</v>
      </c>
    </row>
    <row r="35" spans="1:104" x14ac:dyDescent="0.2">
      <c r="A35" s="171">
        <v>11</v>
      </c>
      <c r="B35" s="172" t="s">
        <v>124</v>
      </c>
      <c r="C35" s="173" t="s">
        <v>125</v>
      </c>
      <c r="D35" s="174" t="s">
        <v>101</v>
      </c>
      <c r="E35" s="175">
        <v>1200</v>
      </c>
      <c r="F35" s="175">
        <v>0</v>
      </c>
      <c r="G35" s="176">
        <f>E35*F35</f>
        <v>0</v>
      </c>
      <c r="O35" s="170">
        <v>2</v>
      </c>
      <c r="AA35" s="146">
        <v>1</v>
      </c>
      <c r="AB35" s="146">
        <v>1</v>
      </c>
      <c r="AC35" s="146">
        <v>1</v>
      </c>
      <c r="AZ35" s="146">
        <v>1</v>
      </c>
      <c r="BA35" s="146">
        <f>IF(AZ35=1,G35,0)</f>
        <v>0</v>
      </c>
      <c r="BB35" s="146">
        <f>IF(AZ35=2,G35,0)</f>
        <v>0</v>
      </c>
      <c r="BC35" s="146">
        <f>IF(AZ35=3,G35,0)</f>
        <v>0</v>
      </c>
      <c r="BD35" s="146">
        <f>IF(AZ35=4,G35,0)</f>
        <v>0</v>
      </c>
      <c r="BE35" s="146">
        <f>IF(AZ35=5,G35,0)</f>
        <v>0</v>
      </c>
      <c r="CA35" s="177">
        <v>1</v>
      </c>
      <c r="CB35" s="177">
        <v>1</v>
      </c>
      <c r="CZ35" s="146">
        <v>4.8999999999999998E-4</v>
      </c>
    </row>
    <row r="36" spans="1:104" ht="22.5" x14ac:dyDescent="0.2">
      <c r="A36" s="171">
        <v>12</v>
      </c>
      <c r="B36" s="172" t="s">
        <v>126</v>
      </c>
      <c r="C36" s="173" t="s">
        <v>127</v>
      </c>
      <c r="D36" s="174" t="s">
        <v>128</v>
      </c>
      <c r="E36" s="175">
        <v>2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3</v>
      </c>
      <c r="AC36" s="146">
        <v>3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3</v>
      </c>
      <c r="CZ36" s="146">
        <v>0</v>
      </c>
    </row>
    <row r="37" spans="1:104" x14ac:dyDescent="0.2">
      <c r="A37" s="171">
        <v>13</v>
      </c>
      <c r="B37" s="172" t="s">
        <v>129</v>
      </c>
      <c r="C37" s="173" t="s">
        <v>130</v>
      </c>
      <c r="D37" s="174" t="s">
        <v>131</v>
      </c>
      <c r="E37" s="175">
        <v>30</v>
      </c>
      <c r="F37" s="175">
        <v>0</v>
      </c>
      <c r="G37" s="176">
        <f>E37*F37</f>
        <v>0</v>
      </c>
      <c r="O37" s="170">
        <v>2</v>
      </c>
      <c r="AA37" s="146">
        <v>1</v>
      </c>
      <c r="AB37" s="146">
        <v>3</v>
      </c>
      <c r="AC37" s="146">
        <v>3</v>
      </c>
      <c r="AZ37" s="146">
        <v>1</v>
      </c>
      <c r="BA37" s="146">
        <f>IF(AZ37=1,G37,0)</f>
        <v>0</v>
      </c>
      <c r="BB37" s="146">
        <f>IF(AZ37=2,G37,0)</f>
        <v>0</v>
      </c>
      <c r="BC37" s="146">
        <f>IF(AZ37=3,G37,0)</f>
        <v>0</v>
      </c>
      <c r="BD37" s="146">
        <f>IF(AZ37=4,G37,0)</f>
        <v>0</v>
      </c>
      <c r="BE37" s="146">
        <f>IF(AZ37=5,G37,0)</f>
        <v>0</v>
      </c>
      <c r="CA37" s="177">
        <v>1</v>
      </c>
      <c r="CB37" s="177">
        <v>3</v>
      </c>
      <c r="CZ37" s="146">
        <v>0</v>
      </c>
    </row>
    <row r="38" spans="1:104" x14ac:dyDescent="0.2">
      <c r="A38" s="185"/>
      <c r="B38" s="186" t="s">
        <v>74</v>
      </c>
      <c r="C38" s="187" t="str">
        <f>CONCATENATE(B24," ",C24)</f>
        <v>97 Prorážení otvorů</v>
      </c>
      <c r="D38" s="188"/>
      <c r="E38" s="189"/>
      <c r="F38" s="190"/>
      <c r="G38" s="191">
        <f>SUM(G24:G37)</f>
        <v>0</v>
      </c>
      <c r="O38" s="170">
        <v>4</v>
      </c>
      <c r="BA38" s="192">
        <f>SUM(BA24:BA37)</f>
        <v>0</v>
      </c>
      <c r="BB38" s="192">
        <f>SUM(BB24:BB37)</f>
        <v>0</v>
      </c>
      <c r="BC38" s="192">
        <f>SUM(BC24:BC37)</f>
        <v>0</v>
      </c>
      <c r="BD38" s="192">
        <f>SUM(BD24:BD37)</f>
        <v>0</v>
      </c>
      <c r="BE38" s="192">
        <f>SUM(BE24:BE37)</f>
        <v>0</v>
      </c>
    </row>
    <row r="39" spans="1:104" x14ac:dyDescent="0.2">
      <c r="A39" s="163" t="s">
        <v>72</v>
      </c>
      <c r="B39" s="164" t="s">
        <v>132</v>
      </c>
      <c r="C39" s="165" t="s">
        <v>133</v>
      </c>
      <c r="D39" s="166"/>
      <c r="E39" s="167"/>
      <c r="F39" s="167"/>
      <c r="G39" s="168"/>
      <c r="H39" s="169"/>
      <c r="I39" s="169"/>
      <c r="O39" s="170">
        <v>1</v>
      </c>
    </row>
    <row r="40" spans="1:104" x14ac:dyDescent="0.2">
      <c r="A40" s="171">
        <v>14</v>
      </c>
      <c r="B40" s="172" t="s">
        <v>134</v>
      </c>
      <c r="C40" s="173" t="s">
        <v>135</v>
      </c>
      <c r="D40" s="174" t="s">
        <v>128</v>
      </c>
      <c r="E40" s="175">
        <v>28.20974</v>
      </c>
      <c r="F40" s="175">
        <v>0</v>
      </c>
      <c r="G40" s="176">
        <f>E40*F40</f>
        <v>0</v>
      </c>
      <c r="O40" s="170">
        <v>2</v>
      </c>
      <c r="AA40" s="146">
        <v>7</v>
      </c>
      <c r="AB40" s="146">
        <v>1</v>
      </c>
      <c r="AC40" s="146">
        <v>2</v>
      </c>
      <c r="AZ40" s="146">
        <v>1</v>
      </c>
      <c r="BA40" s="146">
        <f>IF(AZ40=1,G40,0)</f>
        <v>0</v>
      </c>
      <c r="BB40" s="146">
        <f>IF(AZ40=2,G40,0)</f>
        <v>0</v>
      </c>
      <c r="BC40" s="146">
        <f>IF(AZ40=3,G40,0)</f>
        <v>0</v>
      </c>
      <c r="BD40" s="146">
        <f>IF(AZ40=4,G40,0)</f>
        <v>0</v>
      </c>
      <c r="BE40" s="146">
        <f>IF(AZ40=5,G40,0)</f>
        <v>0</v>
      </c>
      <c r="CA40" s="177">
        <v>7</v>
      </c>
      <c r="CB40" s="177">
        <v>1</v>
      </c>
      <c r="CZ40" s="146">
        <v>0</v>
      </c>
    </row>
    <row r="41" spans="1:104" x14ac:dyDescent="0.2">
      <c r="A41" s="185"/>
      <c r="B41" s="186" t="s">
        <v>74</v>
      </c>
      <c r="C41" s="187" t="str">
        <f>CONCATENATE(B39," ",C39)</f>
        <v>99 Staveništní přesun hmot</v>
      </c>
      <c r="D41" s="188"/>
      <c r="E41" s="189"/>
      <c r="F41" s="190"/>
      <c r="G41" s="191">
        <f>SUM(G39:G40)</f>
        <v>0</v>
      </c>
      <c r="O41" s="170">
        <v>4</v>
      </c>
      <c r="BA41" s="192">
        <f>SUM(BA39:BA40)</f>
        <v>0</v>
      </c>
      <c r="BB41" s="192">
        <f>SUM(BB39:BB40)</f>
        <v>0</v>
      </c>
      <c r="BC41" s="192">
        <f>SUM(BC39:BC40)</f>
        <v>0</v>
      </c>
      <c r="BD41" s="192">
        <f>SUM(BD39:BD40)</f>
        <v>0</v>
      </c>
      <c r="BE41" s="192">
        <f>SUM(BE39:BE40)</f>
        <v>0</v>
      </c>
    </row>
    <row r="42" spans="1:104" x14ac:dyDescent="0.2">
      <c r="A42" s="163" t="s">
        <v>72</v>
      </c>
      <c r="B42" s="164" t="s">
        <v>136</v>
      </c>
      <c r="C42" s="165" t="s">
        <v>137</v>
      </c>
      <c r="D42" s="166"/>
      <c r="E42" s="167"/>
      <c r="F42" s="167"/>
      <c r="G42" s="168"/>
      <c r="H42" s="169"/>
      <c r="I42" s="169"/>
      <c r="O42" s="170">
        <v>1</v>
      </c>
    </row>
    <row r="43" spans="1:104" ht="22.5" x14ac:dyDescent="0.2">
      <c r="A43" s="171">
        <v>15</v>
      </c>
      <c r="B43" s="172" t="s">
        <v>138</v>
      </c>
      <c r="C43" s="173" t="s">
        <v>139</v>
      </c>
      <c r="D43" s="174" t="s">
        <v>105</v>
      </c>
      <c r="E43" s="175">
        <v>20</v>
      </c>
      <c r="F43" s="175">
        <v>0</v>
      </c>
      <c r="G43" s="176">
        <f>E43*F43</f>
        <v>0</v>
      </c>
      <c r="O43" s="170">
        <v>2</v>
      </c>
      <c r="AA43" s="146">
        <v>1</v>
      </c>
      <c r="AB43" s="146">
        <v>7</v>
      </c>
      <c r="AC43" s="146">
        <v>7</v>
      </c>
      <c r="AZ43" s="146">
        <v>2</v>
      </c>
      <c r="BA43" s="146">
        <f>IF(AZ43=1,G43,0)</f>
        <v>0</v>
      </c>
      <c r="BB43" s="146">
        <f>IF(AZ43=2,G43,0)</f>
        <v>0</v>
      </c>
      <c r="BC43" s="146">
        <f>IF(AZ43=3,G43,0)</f>
        <v>0</v>
      </c>
      <c r="BD43" s="146">
        <f>IF(AZ43=4,G43,0)</f>
        <v>0</v>
      </c>
      <c r="BE43" s="146">
        <f>IF(AZ43=5,G43,0)</f>
        <v>0</v>
      </c>
      <c r="CA43" s="177">
        <v>1</v>
      </c>
      <c r="CB43" s="177">
        <v>7</v>
      </c>
      <c r="CZ43" s="146">
        <v>0</v>
      </c>
    </row>
    <row r="44" spans="1:104" x14ac:dyDescent="0.2">
      <c r="A44" s="178"/>
      <c r="B44" s="179"/>
      <c r="C44" s="225" t="s">
        <v>140</v>
      </c>
      <c r="D44" s="226"/>
      <c r="E44" s="226"/>
      <c r="F44" s="226"/>
      <c r="G44" s="227"/>
      <c r="L44" s="180" t="s">
        <v>140</v>
      </c>
      <c r="O44" s="170">
        <v>3</v>
      </c>
    </row>
    <row r="45" spans="1:104" x14ac:dyDescent="0.2">
      <c r="A45" s="185"/>
      <c r="B45" s="186" t="s">
        <v>74</v>
      </c>
      <c r="C45" s="187" t="str">
        <f>CONCATENATE(B42," ",C42)</f>
        <v>781 Obklady keramické</v>
      </c>
      <c r="D45" s="188"/>
      <c r="E45" s="189"/>
      <c r="F45" s="190"/>
      <c r="G45" s="191">
        <f>SUM(G42:G44)</f>
        <v>0</v>
      </c>
      <c r="O45" s="170">
        <v>4</v>
      </c>
      <c r="BA45" s="192">
        <f>SUM(BA42:BA44)</f>
        <v>0</v>
      </c>
      <c r="BB45" s="192">
        <f>SUM(BB42:BB44)</f>
        <v>0</v>
      </c>
      <c r="BC45" s="192">
        <f>SUM(BC42:BC44)</f>
        <v>0</v>
      </c>
      <c r="BD45" s="192">
        <f>SUM(BD42:BD44)</f>
        <v>0</v>
      </c>
      <c r="BE45" s="192">
        <f>SUM(BE42:BE44)</f>
        <v>0</v>
      </c>
    </row>
    <row r="46" spans="1:104" x14ac:dyDescent="0.2">
      <c r="A46" s="163" t="s">
        <v>72</v>
      </c>
      <c r="B46" s="164" t="s">
        <v>141</v>
      </c>
      <c r="C46" s="165" t="s">
        <v>142</v>
      </c>
      <c r="D46" s="166"/>
      <c r="E46" s="167"/>
      <c r="F46" s="167"/>
      <c r="G46" s="168"/>
      <c r="H46" s="169"/>
      <c r="I46" s="169"/>
      <c r="O46" s="170">
        <v>1</v>
      </c>
    </row>
    <row r="47" spans="1:104" x14ac:dyDescent="0.2">
      <c r="A47" s="171">
        <v>16</v>
      </c>
      <c r="B47" s="172" t="s">
        <v>143</v>
      </c>
      <c r="C47" s="173" t="s">
        <v>144</v>
      </c>
      <c r="D47" s="174" t="s">
        <v>105</v>
      </c>
      <c r="E47" s="175">
        <v>710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7</v>
      </c>
      <c r="AC47" s="146">
        <v>7</v>
      </c>
      <c r="AZ47" s="146">
        <v>2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7</v>
      </c>
      <c r="CZ47" s="146">
        <v>6.9999999999999994E-5</v>
      </c>
    </row>
    <row r="48" spans="1:104" x14ac:dyDescent="0.2">
      <c r="A48" s="171">
        <v>17</v>
      </c>
      <c r="B48" s="172" t="s">
        <v>145</v>
      </c>
      <c r="C48" s="173" t="s">
        <v>146</v>
      </c>
      <c r="D48" s="174" t="s">
        <v>105</v>
      </c>
      <c r="E48" s="175">
        <v>5600</v>
      </c>
      <c r="F48" s="175">
        <v>0</v>
      </c>
      <c r="G48" s="176">
        <f>E48*F48</f>
        <v>0</v>
      </c>
      <c r="O48" s="170">
        <v>2</v>
      </c>
      <c r="AA48" s="146">
        <v>1</v>
      </c>
      <c r="AB48" s="146">
        <v>7</v>
      </c>
      <c r="AC48" s="146">
        <v>7</v>
      </c>
      <c r="AZ48" s="146">
        <v>2</v>
      </c>
      <c r="BA48" s="146">
        <f>IF(AZ48=1,G48,0)</f>
        <v>0</v>
      </c>
      <c r="BB48" s="146">
        <f>IF(AZ48=2,G48,0)</f>
        <v>0</v>
      </c>
      <c r="BC48" s="146">
        <f>IF(AZ48=3,G48,0)</f>
        <v>0</v>
      </c>
      <c r="BD48" s="146">
        <f>IF(AZ48=4,G48,0)</f>
        <v>0</v>
      </c>
      <c r="BE48" s="146">
        <f>IF(AZ48=5,G48,0)</f>
        <v>0</v>
      </c>
      <c r="CA48" s="177">
        <v>1</v>
      </c>
      <c r="CB48" s="177">
        <v>7</v>
      </c>
      <c r="CZ48" s="146">
        <v>1.3999999999999999E-4</v>
      </c>
    </row>
    <row r="49" spans="1:104" x14ac:dyDescent="0.2">
      <c r="A49" s="171">
        <v>18</v>
      </c>
      <c r="B49" s="172" t="s">
        <v>147</v>
      </c>
      <c r="C49" s="173" t="s">
        <v>148</v>
      </c>
      <c r="D49" s="174" t="s">
        <v>105</v>
      </c>
      <c r="E49" s="175">
        <v>1230</v>
      </c>
      <c r="F49" s="175">
        <v>0</v>
      </c>
      <c r="G49" s="176">
        <f>E49*F49</f>
        <v>0</v>
      </c>
      <c r="O49" s="170">
        <v>2</v>
      </c>
      <c r="AA49" s="146">
        <v>1</v>
      </c>
      <c r="AB49" s="146">
        <v>7</v>
      </c>
      <c r="AC49" s="146">
        <v>7</v>
      </c>
      <c r="AZ49" s="146">
        <v>2</v>
      </c>
      <c r="BA49" s="146">
        <f>IF(AZ49=1,G49,0)</f>
        <v>0</v>
      </c>
      <c r="BB49" s="146">
        <f>IF(AZ49=2,G49,0)</f>
        <v>0</v>
      </c>
      <c r="BC49" s="146">
        <f>IF(AZ49=3,G49,0)</f>
        <v>0</v>
      </c>
      <c r="BD49" s="146">
        <f>IF(AZ49=4,G49,0)</f>
        <v>0</v>
      </c>
      <c r="BE49" s="146">
        <f>IF(AZ49=5,G49,0)</f>
        <v>0</v>
      </c>
      <c r="CA49" s="177">
        <v>1</v>
      </c>
      <c r="CB49" s="177">
        <v>7</v>
      </c>
      <c r="CZ49" s="146">
        <v>1.4999999999999999E-4</v>
      </c>
    </row>
    <row r="50" spans="1:104" x14ac:dyDescent="0.2">
      <c r="A50" s="178"/>
      <c r="B50" s="181"/>
      <c r="C50" s="228" t="s">
        <v>149</v>
      </c>
      <c r="D50" s="229"/>
      <c r="E50" s="182">
        <v>730</v>
      </c>
      <c r="F50" s="183"/>
      <c r="G50" s="184"/>
      <c r="M50" s="180" t="s">
        <v>149</v>
      </c>
      <c r="O50" s="170"/>
    </row>
    <row r="51" spans="1:104" x14ac:dyDescent="0.2">
      <c r="A51" s="178"/>
      <c r="B51" s="181"/>
      <c r="C51" s="228" t="s">
        <v>150</v>
      </c>
      <c r="D51" s="229"/>
      <c r="E51" s="182">
        <v>500</v>
      </c>
      <c r="F51" s="183"/>
      <c r="G51" s="184"/>
      <c r="M51" s="180" t="s">
        <v>150</v>
      </c>
      <c r="O51" s="170"/>
    </row>
    <row r="52" spans="1:104" x14ac:dyDescent="0.2">
      <c r="A52" s="171">
        <v>19</v>
      </c>
      <c r="B52" s="172" t="s">
        <v>151</v>
      </c>
      <c r="C52" s="173" t="s">
        <v>152</v>
      </c>
      <c r="D52" s="174" t="s">
        <v>153</v>
      </c>
      <c r="E52" s="175">
        <v>440</v>
      </c>
      <c r="F52" s="175">
        <v>0</v>
      </c>
      <c r="G52" s="176">
        <f>E52*F52</f>
        <v>0</v>
      </c>
      <c r="O52" s="170">
        <v>2</v>
      </c>
      <c r="AA52" s="146">
        <v>3</v>
      </c>
      <c r="AB52" s="146">
        <v>7</v>
      </c>
      <c r="AC52" s="146">
        <v>24662007</v>
      </c>
      <c r="AZ52" s="146">
        <v>2</v>
      </c>
      <c r="BA52" s="146">
        <f>IF(AZ52=1,G52,0)</f>
        <v>0</v>
      </c>
      <c r="BB52" s="146">
        <f>IF(AZ52=2,G52,0)</f>
        <v>0</v>
      </c>
      <c r="BC52" s="146">
        <f>IF(AZ52=3,G52,0)</f>
        <v>0</v>
      </c>
      <c r="BD52" s="146">
        <f>IF(AZ52=4,G52,0)</f>
        <v>0</v>
      </c>
      <c r="BE52" s="146">
        <f>IF(AZ52=5,G52,0)</f>
        <v>0</v>
      </c>
      <c r="CA52" s="177">
        <v>3</v>
      </c>
      <c r="CB52" s="177">
        <v>7</v>
      </c>
      <c r="CZ52" s="146">
        <v>1E-3</v>
      </c>
    </row>
    <row r="53" spans="1:104" x14ac:dyDescent="0.2">
      <c r="A53" s="171">
        <v>20</v>
      </c>
      <c r="B53" s="172" t="s">
        <v>154</v>
      </c>
      <c r="C53" s="173" t="s">
        <v>155</v>
      </c>
      <c r="D53" s="174" t="s">
        <v>153</v>
      </c>
      <c r="E53" s="175">
        <v>110</v>
      </c>
      <c r="F53" s="175">
        <v>0</v>
      </c>
      <c r="G53" s="176">
        <f>E53*F53</f>
        <v>0</v>
      </c>
      <c r="O53" s="170">
        <v>2</v>
      </c>
      <c r="AA53" s="146">
        <v>3</v>
      </c>
      <c r="AB53" s="146">
        <v>7</v>
      </c>
      <c r="AC53" s="146">
        <v>24662022</v>
      </c>
      <c r="AZ53" s="146">
        <v>2</v>
      </c>
      <c r="BA53" s="146">
        <f>IF(AZ53=1,G53,0)</f>
        <v>0</v>
      </c>
      <c r="BB53" s="146">
        <f>IF(AZ53=2,G53,0)</f>
        <v>0</v>
      </c>
      <c r="BC53" s="146">
        <f>IF(AZ53=3,G53,0)</f>
        <v>0</v>
      </c>
      <c r="BD53" s="146">
        <f>IF(AZ53=4,G53,0)</f>
        <v>0</v>
      </c>
      <c r="BE53" s="146">
        <f>IF(AZ53=5,G53,0)</f>
        <v>0</v>
      </c>
      <c r="CA53" s="177">
        <v>3</v>
      </c>
      <c r="CB53" s="177">
        <v>7</v>
      </c>
      <c r="CZ53" s="146">
        <v>1E-3</v>
      </c>
    </row>
    <row r="54" spans="1:104" x14ac:dyDescent="0.2">
      <c r="A54" s="171">
        <v>21</v>
      </c>
      <c r="B54" s="172" t="s">
        <v>156</v>
      </c>
      <c r="C54" s="173" t="s">
        <v>157</v>
      </c>
      <c r="D54" s="174" t="s">
        <v>158</v>
      </c>
      <c r="E54" s="175">
        <v>220</v>
      </c>
      <c r="F54" s="175">
        <v>0</v>
      </c>
      <c r="G54" s="176">
        <f>E54*F54</f>
        <v>0</v>
      </c>
      <c r="O54" s="170">
        <v>2</v>
      </c>
      <c r="AA54" s="146">
        <v>3</v>
      </c>
      <c r="AB54" s="146">
        <v>7</v>
      </c>
      <c r="AC54" s="146" t="s">
        <v>156</v>
      </c>
      <c r="AZ54" s="146">
        <v>2</v>
      </c>
      <c r="BA54" s="146">
        <f>IF(AZ54=1,G54,0)</f>
        <v>0</v>
      </c>
      <c r="BB54" s="146">
        <f>IF(AZ54=2,G54,0)</f>
        <v>0</v>
      </c>
      <c r="BC54" s="146">
        <f>IF(AZ54=3,G54,0)</f>
        <v>0</v>
      </c>
      <c r="BD54" s="146">
        <f>IF(AZ54=4,G54,0)</f>
        <v>0</v>
      </c>
      <c r="BE54" s="146">
        <f>IF(AZ54=5,G54,0)</f>
        <v>0</v>
      </c>
      <c r="CA54" s="177">
        <v>3</v>
      </c>
      <c r="CB54" s="177">
        <v>7</v>
      </c>
      <c r="CZ54" s="146">
        <v>1E-3</v>
      </c>
    </row>
    <row r="55" spans="1:104" x14ac:dyDescent="0.2">
      <c r="A55" s="178"/>
      <c r="B55" s="179"/>
      <c r="C55" s="225" t="s">
        <v>159</v>
      </c>
      <c r="D55" s="226"/>
      <c r="E55" s="226"/>
      <c r="F55" s="226"/>
      <c r="G55" s="227"/>
      <c r="L55" s="180" t="s">
        <v>159</v>
      </c>
      <c r="O55" s="170">
        <v>3</v>
      </c>
    </row>
    <row r="56" spans="1:104" x14ac:dyDescent="0.2">
      <c r="A56" s="185"/>
      <c r="B56" s="186" t="s">
        <v>74</v>
      </c>
      <c r="C56" s="187" t="str">
        <f>CONCATENATE(B46," ",C46)</f>
        <v>784 Malby</v>
      </c>
      <c r="D56" s="188"/>
      <c r="E56" s="189"/>
      <c r="F56" s="190"/>
      <c r="G56" s="191">
        <f>SUM(G46:G55)</f>
        <v>0</v>
      </c>
      <c r="O56" s="170">
        <v>4</v>
      </c>
      <c r="BA56" s="192">
        <f>SUM(BA46:BA55)</f>
        <v>0</v>
      </c>
      <c r="BB56" s="192">
        <f>SUM(BB46:BB55)</f>
        <v>0</v>
      </c>
      <c r="BC56" s="192">
        <f>SUM(BC46:BC55)</f>
        <v>0</v>
      </c>
      <c r="BD56" s="192">
        <f>SUM(BD46:BD55)</f>
        <v>0</v>
      </c>
      <c r="BE56" s="192">
        <f>SUM(BE46:BE55)</f>
        <v>0</v>
      </c>
    </row>
    <row r="57" spans="1:104" x14ac:dyDescent="0.2">
      <c r="A57" s="163" t="s">
        <v>72</v>
      </c>
      <c r="B57" s="164" t="s">
        <v>160</v>
      </c>
      <c r="C57" s="165" t="s">
        <v>161</v>
      </c>
      <c r="D57" s="166"/>
      <c r="E57" s="167"/>
      <c r="F57" s="167"/>
      <c r="G57" s="168"/>
      <c r="H57" s="169"/>
      <c r="I57" s="169"/>
      <c r="O57" s="170">
        <v>1</v>
      </c>
    </row>
    <row r="58" spans="1:104" ht="22.5" x14ac:dyDescent="0.2">
      <c r="A58" s="171">
        <v>22</v>
      </c>
      <c r="B58" s="172" t="s">
        <v>162</v>
      </c>
      <c r="C58" s="173" t="s">
        <v>163</v>
      </c>
      <c r="D58" s="174" t="s">
        <v>101</v>
      </c>
      <c r="E58" s="175">
        <v>220</v>
      </c>
      <c r="F58" s="175">
        <v>0</v>
      </c>
      <c r="G58" s="176">
        <f>E58*F58</f>
        <v>0</v>
      </c>
      <c r="O58" s="170">
        <v>2</v>
      </c>
      <c r="AA58" s="146">
        <v>1</v>
      </c>
      <c r="AB58" s="146">
        <v>9</v>
      </c>
      <c r="AC58" s="146">
        <v>9</v>
      </c>
      <c r="AZ58" s="146">
        <v>4</v>
      </c>
      <c r="BA58" s="146">
        <f>IF(AZ58=1,G58,0)</f>
        <v>0</v>
      </c>
      <c r="BB58" s="146">
        <f>IF(AZ58=2,G58,0)</f>
        <v>0</v>
      </c>
      <c r="BC58" s="146">
        <f>IF(AZ58=3,G58,0)</f>
        <v>0</v>
      </c>
      <c r="BD58" s="146">
        <f>IF(AZ58=4,G58,0)</f>
        <v>0</v>
      </c>
      <c r="BE58" s="146">
        <f>IF(AZ58=5,G58,0)</f>
        <v>0</v>
      </c>
      <c r="CA58" s="177">
        <v>1</v>
      </c>
      <c r="CB58" s="177">
        <v>9</v>
      </c>
      <c r="CZ58" s="146">
        <v>1.1E-4</v>
      </c>
    </row>
    <row r="59" spans="1:104" x14ac:dyDescent="0.2">
      <c r="A59" s="178"/>
      <c r="B59" s="179"/>
      <c r="C59" s="225" t="s">
        <v>164</v>
      </c>
      <c r="D59" s="226"/>
      <c r="E59" s="226"/>
      <c r="F59" s="226"/>
      <c r="G59" s="227"/>
      <c r="L59" s="180" t="s">
        <v>164</v>
      </c>
      <c r="O59" s="170">
        <v>3</v>
      </c>
    </row>
    <row r="60" spans="1:104" x14ac:dyDescent="0.2">
      <c r="A60" s="178"/>
      <c r="B60" s="181"/>
      <c r="C60" s="228" t="s">
        <v>165</v>
      </c>
      <c r="D60" s="229"/>
      <c r="E60" s="182">
        <v>50</v>
      </c>
      <c r="F60" s="183"/>
      <c r="G60" s="184"/>
      <c r="M60" s="180" t="s">
        <v>165</v>
      </c>
      <c r="O60" s="170"/>
    </row>
    <row r="61" spans="1:104" x14ac:dyDescent="0.2">
      <c r="A61" s="178"/>
      <c r="B61" s="181"/>
      <c r="C61" s="228" t="s">
        <v>166</v>
      </c>
      <c r="D61" s="229"/>
      <c r="E61" s="182">
        <v>80</v>
      </c>
      <c r="F61" s="183"/>
      <c r="G61" s="184"/>
      <c r="M61" s="180" t="s">
        <v>166</v>
      </c>
      <c r="O61" s="170"/>
    </row>
    <row r="62" spans="1:104" x14ac:dyDescent="0.2">
      <c r="A62" s="178"/>
      <c r="B62" s="181"/>
      <c r="C62" s="228" t="s">
        <v>167</v>
      </c>
      <c r="D62" s="229"/>
      <c r="E62" s="182">
        <v>30</v>
      </c>
      <c r="F62" s="183"/>
      <c r="G62" s="184"/>
      <c r="M62" s="180" t="s">
        <v>167</v>
      </c>
      <c r="O62" s="170"/>
    </row>
    <row r="63" spans="1:104" x14ac:dyDescent="0.2">
      <c r="A63" s="178"/>
      <c r="B63" s="181"/>
      <c r="C63" s="228" t="s">
        <v>168</v>
      </c>
      <c r="D63" s="229"/>
      <c r="E63" s="182">
        <v>40</v>
      </c>
      <c r="F63" s="183"/>
      <c r="G63" s="184"/>
      <c r="M63" s="180" t="s">
        <v>168</v>
      </c>
      <c r="O63" s="170"/>
    </row>
    <row r="64" spans="1:104" x14ac:dyDescent="0.2">
      <c r="A64" s="178"/>
      <c r="B64" s="181"/>
      <c r="C64" s="228" t="s">
        <v>169</v>
      </c>
      <c r="D64" s="229"/>
      <c r="E64" s="182">
        <v>20</v>
      </c>
      <c r="F64" s="183"/>
      <c r="G64" s="184"/>
      <c r="M64" s="180" t="s">
        <v>169</v>
      </c>
      <c r="O64" s="170"/>
    </row>
    <row r="65" spans="1:104" x14ac:dyDescent="0.2">
      <c r="A65" s="171">
        <v>23</v>
      </c>
      <c r="B65" s="172" t="s">
        <v>170</v>
      </c>
      <c r="C65" s="173" t="s">
        <v>171</v>
      </c>
      <c r="D65" s="174" t="s">
        <v>101</v>
      </c>
      <c r="E65" s="175">
        <v>35</v>
      </c>
      <c r="F65" s="175">
        <v>0</v>
      </c>
      <c r="G65" s="176">
        <f>E65*F65</f>
        <v>0</v>
      </c>
      <c r="O65" s="170">
        <v>2</v>
      </c>
      <c r="AA65" s="146">
        <v>1</v>
      </c>
      <c r="AB65" s="146">
        <v>9</v>
      </c>
      <c r="AC65" s="146">
        <v>9</v>
      </c>
      <c r="AZ65" s="146">
        <v>4</v>
      </c>
      <c r="BA65" s="146">
        <f>IF(AZ65=1,G65,0)</f>
        <v>0</v>
      </c>
      <c r="BB65" s="146">
        <f>IF(AZ65=2,G65,0)</f>
        <v>0</v>
      </c>
      <c r="BC65" s="146">
        <f>IF(AZ65=3,G65,0)</f>
        <v>0</v>
      </c>
      <c r="BD65" s="146">
        <f>IF(AZ65=4,G65,0)</f>
        <v>0</v>
      </c>
      <c r="BE65" s="146">
        <f>IF(AZ65=5,G65,0)</f>
        <v>0</v>
      </c>
      <c r="CA65" s="177">
        <v>1</v>
      </c>
      <c r="CB65" s="177">
        <v>9</v>
      </c>
      <c r="CZ65" s="146">
        <v>0</v>
      </c>
    </row>
    <row r="66" spans="1:104" x14ac:dyDescent="0.2">
      <c r="A66" s="178"/>
      <c r="B66" s="179"/>
      <c r="C66" s="225" t="s">
        <v>172</v>
      </c>
      <c r="D66" s="226"/>
      <c r="E66" s="226"/>
      <c r="F66" s="226"/>
      <c r="G66" s="227"/>
      <c r="L66" s="180" t="s">
        <v>172</v>
      </c>
      <c r="O66" s="170">
        <v>3</v>
      </c>
    </row>
    <row r="67" spans="1:104" x14ac:dyDescent="0.2">
      <c r="A67" s="171">
        <v>24</v>
      </c>
      <c r="B67" s="172" t="s">
        <v>173</v>
      </c>
      <c r="C67" s="173" t="s">
        <v>174</v>
      </c>
      <c r="D67" s="174" t="s">
        <v>101</v>
      </c>
      <c r="E67" s="175">
        <v>25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9</v>
      </c>
      <c r="AC67" s="146">
        <v>9</v>
      </c>
      <c r="AZ67" s="146">
        <v>4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9</v>
      </c>
      <c r="CZ67" s="146">
        <v>0</v>
      </c>
    </row>
    <row r="68" spans="1:104" x14ac:dyDescent="0.2">
      <c r="A68" s="178"/>
      <c r="B68" s="179"/>
      <c r="C68" s="225" t="s">
        <v>175</v>
      </c>
      <c r="D68" s="226"/>
      <c r="E68" s="226"/>
      <c r="F68" s="226"/>
      <c r="G68" s="227"/>
      <c r="L68" s="180" t="s">
        <v>175</v>
      </c>
      <c r="O68" s="170">
        <v>3</v>
      </c>
    </row>
    <row r="69" spans="1:104" ht="22.5" x14ac:dyDescent="0.2">
      <c r="A69" s="171">
        <v>25</v>
      </c>
      <c r="B69" s="172" t="s">
        <v>176</v>
      </c>
      <c r="C69" s="173" t="s">
        <v>177</v>
      </c>
      <c r="D69" s="174" t="s">
        <v>101</v>
      </c>
      <c r="E69" s="175">
        <v>125</v>
      </c>
      <c r="F69" s="175">
        <v>0</v>
      </c>
      <c r="G69" s="176">
        <f>E69*F69</f>
        <v>0</v>
      </c>
      <c r="O69" s="170">
        <v>2</v>
      </c>
      <c r="AA69" s="146">
        <v>1</v>
      </c>
      <c r="AB69" s="146">
        <v>9</v>
      </c>
      <c r="AC69" s="146">
        <v>9</v>
      </c>
      <c r="AZ69" s="146">
        <v>4</v>
      </c>
      <c r="BA69" s="146">
        <f>IF(AZ69=1,G69,0)</f>
        <v>0</v>
      </c>
      <c r="BB69" s="146">
        <f>IF(AZ69=2,G69,0)</f>
        <v>0</v>
      </c>
      <c r="BC69" s="146">
        <f>IF(AZ69=3,G69,0)</f>
        <v>0</v>
      </c>
      <c r="BD69" s="146">
        <f>IF(AZ69=4,G69,0)</f>
        <v>0</v>
      </c>
      <c r="BE69" s="146">
        <f>IF(AZ69=5,G69,0)</f>
        <v>0</v>
      </c>
      <c r="CA69" s="177">
        <v>1</v>
      </c>
      <c r="CB69" s="177">
        <v>9</v>
      </c>
      <c r="CZ69" s="146">
        <v>0</v>
      </c>
    </row>
    <row r="70" spans="1:104" x14ac:dyDescent="0.2">
      <c r="A70" s="178"/>
      <c r="B70" s="179"/>
      <c r="C70" s="225" t="s">
        <v>178</v>
      </c>
      <c r="D70" s="226"/>
      <c r="E70" s="226"/>
      <c r="F70" s="226"/>
      <c r="G70" s="227"/>
      <c r="L70" s="180" t="s">
        <v>178</v>
      </c>
      <c r="O70" s="170">
        <v>3</v>
      </c>
    </row>
    <row r="71" spans="1:104" x14ac:dyDescent="0.2">
      <c r="A71" s="178"/>
      <c r="B71" s="181"/>
      <c r="C71" s="228" t="s">
        <v>179</v>
      </c>
      <c r="D71" s="229"/>
      <c r="E71" s="182">
        <v>65</v>
      </c>
      <c r="F71" s="183"/>
      <c r="G71" s="184"/>
      <c r="M71" s="180" t="s">
        <v>179</v>
      </c>
      <c r="O71" s="170"/>
    </row>
    <row r="72" spans="1:104" x14ac:dyDescent="0.2">
      <c r="A72" s="178"/>
      <c r="B72" s="181"/>
      <c r="C72" s="228" t="s">
        <v>180</v>
      </c>
      <c r="D72" s="229"/>
      <c r="E72" s="182">
        <v>50</v>
      </c>
      <c r="F72" s="183"/>
      <c r="G72" s="184"/>
      <c r="M72" s="180" t="s">
        <v>180</v>
      </c>
      <c r="O72" s="170"/>
    </row>
    <row r="73" spans="1:104" x14ac:dyDescent="0.2">
      <c r="A73" s="178"/>
      <c r="B73" s="181"/>
      <c r="C73" s="228" t="s">
        <v>181</v>
      </c>
      <c r="D73" s="229"/>
      <c r="E73" s="182">
        <v>10</v>
      </c>
      <c r="F73" s="183"/>
      <c r="G73" s="184"/>
      <c r="M73" s="180" t="s">
        <v>181</v>
      </c>
      <c r="O73" s="170"/>
    </row>
    <row r="74" spans="1:104" ht="22.5" x14ac:dyDescent="0.2">
      <c r="A74" s="171">
        <v>26</v>
      </c>
      <c r="B74" s="172" t="s">
        <v>182</v>
      </c>
      <c r="C74" s="173" t="s">
        <v>183</v>
      </c>
      <c r="D74" s="174" t="s">
        <v>91</v>
      </c>
      <c r="E74" s="175">
        <v>476</v>
      </c>
      <c r="F74" s="175">
        <v>0</v>
      </c>
      <c r="G74" s="176">
        <f>E74*F74</f>
        <v>0</v>
      </c>
      <c r="O74" s="170">
        <v>2</v>
      </c>
      <c r="AA74" s="146">
        <v>1</v>
      </c>
      <c r="AB74" s="146">
        <v>9</v>
      </c>
      <c r="AC74" s="146">
        <v>9</v>
      </c>
      <c r="AZ74" s="146">
        <v>4</v>
      </c>
      <c r="BA74" s="146">
        <f>IF(AZ74=1,G74,0)</f>
        <v>0</v>
      </c>
      <c r="BB74" s="146">
        <f>IF(AZ74=2,G74,0)</f>
        <v>0</v>
      </c>
      <c r="BC74" s="146">
        <f>IF(AZ74=3,G74,0)</f>
        <v>0</v>
      </c>
      <c r="BD74" s="146">
        <f>IF(AZ74=4,G74,0)</f>
        <v>0</v>
      </c>
      <c r="BE74" s="146">
        <f>IF(AZ74=5,G74,0)</f>
        <v>0</v>
      </c>
      <c r="CA74" s="177">
        <v>1</v>
      </c>
      <c r="CB74" s="177">
        <v>9</v>
      </c>
      <c r="CZ74" s="146">
        <v>2.0000000000000002E-5</v>
      </c>
    </row>
    <row r="75" spans="1:104" x14ac:dyDescent="0.2">
      <c r="A75" s="178"/>
      <c r="B75" s="181"/>
      <c r="C75" s="228" t="s">
        <v>184</v>
      </c>
      <c r="D75" s="229"/>
      <c r="E75" s="182">
        <v>94</v>
      </c>
      <c r="F75" s="183"/>
      <c r="G75" s="184"/>
      <c r="M75" s="180" t="s">
        <v>184</v>
      </c>
      <c r="O75" s="170"/>
    </row>
    <row r="76" spans="1:104" x14ac:dyDescent="0.2">
      <c r="A76" s="178"/>
      <c r="B76" s="181"/>
      <c r="C76" s="228" t="s">
        <v>185</v>
      </c>
      <c r="D76" s="229"/>
      <c r="E76" s="182">
        <v>6</v>
      </c>
      <c r="F76" s="183"/>
      <c r="G76" s="184"/>
      <c r="M76" s="180" t="s">
        <v>185</v>
      </c>
      <c r="O76" s="170"/>
    </row>
    <row r="77" spans="1:104" x14ac:dyDescent="0.2">
      <c r="A77" s="178"/>
      <c r="B77" s="181"/>
      <c r="C77" s="228" t="s">
        <v>186</v>
      </c>
      <c r="D77" s="229"/>
      <c r="E77" s="182">
        <v>332</v>
      </c>
      <c r="F77" s="183"/>
      <c r="G77" s="184"/>
      <c r="M77" s="180" t="s">
        <v>186</v>
      </c>
      <c r="O77" s="170"/>
    </row>
    <row r="78" spans="1:104" x14ac:dyDescent="0.2">
      <c r="A78" s="178"/>
      <c r="B78" s="181"/>
      <c r="C78" s="228" t="s">
        <v>187</v>
      </c>
      <c r="D78" s="229"/>
      <c r="E78" s="182">
        <v>4</v>
      </c>
      <c r="F78" s="183"/>
      <c r="G78" s="184"/>
      <c r="M78" s="180" t="s">
        <v>187</v>
      </c>
      <c r="O78" s="170"/>
    </row>
    <row r="79" spans="1:104" x14ac:dyDescent="0.2">
      <c r="A79" s="178"/>
      <c r="B79" s="181"/>
      <c r="C79" s="228" t="s">
        <v>188</v>
      </c>
      <c r="D79" s="229"/>
      <c r="E79" s="182">
        <v>40</v>
      </c>
      <c r="F79" s="183"/>
      <c r="G79" s="184"/>
      <c r="M79" s="180" t="s">
        <v>188</v>
      </c>
      <c r="O79" s="170"/>
    </row>
    <row r="80" spans="1:104" ht="22.5" x14ac:dyDescent="0.2">
      <c r="A80" s="171">
        <v>27</v>
      </c>
      <c r="B80" s="172" t="s">
        <v>189</v>
      </c>
      <c r="C80" s="173" t="s">
        <v>190</v>
      </c>
      <c r="D80" s="174" t="s">
        <v>91</v>
      </c>
      <c r="E80" s="175">
        <v>127</v>
      </c>
      <c r="F80" s="175">
        <v>0</v>
      </c>
      <c r="G80" s="176">
        <f>E80*F80</f>
        <v>0</v>
      </c>
      <c r="O80" s="170">
        <v>2</v>
      </c>
      <c r="AA80" s="146">
        <v>1</v>
      </c>
      <c r="AB80" s="146">
        <v>9</v>
      </c>
      <c r="AC80" s="146">
        <v>9</v>
      </c>
      <c r="AZ80" s="146">
        <v>4</v>
      </c>
      <c r="BA80" s="146">
        <f>IF(AZ80=1,G80,0)</f>
        <v>0</v>
      </c>
      <c r="BB80" s="146">
        <f>IF(AZ80=2,G80,0)</f>
        <v>0</v>
      </c>
      <c r="BC80" s="146">
        <f>IF(AZ80=3,G80,0)</f>
        <v>0</v>
      </c>
      <c r="BD80" s="146">
        <f>IF(AZ80=4,G80,0)</f>
        <v>0</v>
      </c>
      <c r="BE80" s="146">
        <f>IF(AZ80=5,G80,0)</f>
        <v>0</v>
      </c>
      <c r="CA80" s="177">
        <v>1</v>
      </c>
      <c r="CB80" s="177">
        <v>9</v>
      </c>
      <c r="CZ80" s="146">
        <v>4.0000000000000003E-5</v>
      </c>
    </row>
    <row r="81" spans="1:104" x14ac:dyDescent="0.2">
      <c r="A81" s="178"/>
      <c r="B81" s="181"/>
      <c r="C81" s="228" t="s">
        <v>191</v>
      </c>
      <c r="D81" s="229"/>
      <c r="E81" s="182">
        <v>58</v>
      </c>
      <c r="F81" s="183"/>
      <c r="G81" s="184"/>
      <c r="M81" s="180" t="s">
        <v>191</v>
      </c>
      <c r="O81" s="170"/>
    </row>
    <row r="82" spans="1:104" x14ac:dyDescent="0.2">
      <c r="A82" s="178"/>
      <c r="B82" s="181"/>
      <c r="C82" s="228" t="s">
        <v>192</v>
      </c>
      <c r="D82" s="229"/>
      <c r="E82" s="182">
        <v>34</v>
      </c>
      <c r="F82" s="183"/>
      <c r="G82" s="184"/>
      <c r="M82" s="180" t="s">
        <v>192</v>
      </c>
      <c r="O82" s="170"/>
    </row>
    <row r="83" spans="1:104" x14ac:dyDescent="0.2">
      <c r="A83" s="178"/>
      <c r="B83" s="181"/>
      <c r="C83" s="228" t="s">
        <v>193</v>
      </c>
      <c r="D83" s="229"/>
      <c r="E83" s="182">
        <v>35</v>
      </c>
      <c r="F83" s="183"/>
      <c r="G83" s="184"/>
      <c r="M83" s="180" t="s">
        <v>193</v>
      </c>
      <c r="O83" s="170"/>
    </row>
    <row r="84" spans="1:104" ht="22.5" x14ac:dyDescent="0.2">
      <c r="A84" s="171">
        <v>28</v>
      </c>
      <c r="B84" s="172" t="s">
        <v>194</v>
      </c>
      <c r="C84" s="173" t="s">
        <v>195</v>
      </c>
      <c r="D84" s="174" t="s">
        <v>91</v>
      </c>
      <c r="E84" s="175">
        <v>20</v>
      </c>
      <c r="F84" s="175">
        <v>0</v>
      </c>
      <c r="G84" s="176">
        <f>E84*F84</f>
        <v>0</v>
      </c>
      <c r="O84" s="170">
        <v>2</v>
      </c>
      <c r="AA84" s="146">
        <v>1</v>
      </c>
      <c r="AB84" s="146">
        <v>9</v>
      </c>
      <c r="AC84" s="146">
        <v>9</v>
      </c>
      <c r="AZ84" s="146">
        <v>4</v>
      </c>
      <c r="BA84" s="146">
        <f>IF(AZ84=1,G84,0)</f>
        <v>0</v>
      </c>
      <c r="BB84" s="146">
        <f>IF(AZ84=2,G84,0)</f>
        <v>0</v>
      </c>
      <c r="BC84" s="146">
        <f>IF(AZ84=3,G84,0)</f>
        <v>0</v>
      </c>
      <c r="BD84" s="146">
        <f>IF(AZ84=4,G84,0)</f>
        <v>0</v>
      </c>
      <c r="BE84" s="146">
        <f>IF(AZ84=5,G84,0)</f>
        <v>0</v>
      </c>
      <c r="CA84" s="177">
        <v>1</v>
      </c>
      <c r="CB84" s="177">
        <v>9</v>
      </c>
      <c r="CZ84" s="146">
        <v>3.0000000000000001E-5</v>
      </c>
    </row>
    <row r="85" spans="1:104" x14ac:dyDescent="0.2">
      <c r="A85" s="178"/>
      <c r="B85" s="179"/>
      <c r="C85" s="225" t="s">
        <v>196</v>
      </c>
      <c r="D85" s="226"/>
      <c r="E85" s="226"/>
      <c r="F85" s="226"/>
      <c r="G85" s="227"/>
      <c r="L85" s="180" t="s">
        <v>196</v>
      </c>
      <c r="O85" s="170">
        <v>3</v>
      </c>
    </row>
    <row r="86" spans="1:104" ht="22.5" x14ac:dyDescent="0.2">
      <c r="A86" s="171">
        <v>29</v>
      </c>
      <c r="B86" s="172" t="s">
        <v>197</v>
      </c>
      <c r="C86" s="173" t="s">
        <v>198</v>
      </c>
      <c r="D86" s="174" t="s">
        <v>91</v>
      </c>
      <c r="E86" s="175">
        <v>15</v>
      </c>
      <c r="F86" s="175">
        <v>0</v>
      </c>
      <c r="G86" s="176">
        <f>E86*F86</f>
        <v>0</v>
      </c>
      <c r="O86" s="170">
        <v>2</v>
      </c>
      <c r="AA86" s="146">
        <v>1</v>
      </c>
      <c r="AB86" s="146">
        <v>9</v>
      </c>
      <c r="AC86" s="146">
        <v>9</v>
      </c>
      <c r="AZ86" s="146">
        <v>4</v>
      </c>
      <c r="BA86" s="146">
        <f>IF(AZ86=1,G86,0)</f>
        <v>0</v>
      </c>
      <c r="BB86" s="146">
        <f>IF(AZ86=2,G86,0)</f>
        <v>0</v>
      </c>
      <c r="BC86" s="146">
        <f>IF(AZ86=3,G86,0)</f>
        <v>0</v>
      </c>
      <c r="BD86" s="146">
        <f>IF(AZ86=4,G86,0)</f>
        <v>0</v>
      </c>
      <c r="BE86" s="146">
        <f>IF(AZ86=5,G86,0)</f>
        <v>0</v>
      </c>
      <c r="CA86" s="177">
        <v>1</v>
      </c>
      <c r="CB86" s="177">
        <v>9</v>
      </c>
      <c r="CZ86" s="146">
        <v>3.2000000000000003E-4</v>
      </c>
    </row>
    <row r="87" spans="1:104" x14ac:dyDescent="0.2">
      <c r="A87" s="178"/>
      <c r="B87" s="179"/>
      <c r="C87" s="225" t="s">
        <v>199</v>
      </c>
      <c r="D87" s="226"/>
      <c r="E87" s="226"/>
      <c r="F87" s="226"/>
      <c r="G87" s="227"/>
      <c r="L87" s="180" t="s">
        <v>199</v>
      </c>
      <c r="O87" s="170">
        <v>3</v>
      </c>
    </row>
    <row r="88" spans="1:104" x14ac:dyDescent="0.2">
      <c r="A88" s="178"/>
      <c r="B88" s="181"/>
      <c r="C88" s="228" t="s">
        <v>200</v>
      </c>
      <c r="D88" s="229"/>
      <c r="E88" s="182">
        <v>8</v>
      </c>
      <c r="F88" s="183"/>
      <c r="G88" s="184"/>
      <c r="M88" s="180" t="s">
        <v>200</v>
      </c>
      <c r="O88" s="170"/>
    </row>
    <row r="89" spans="1:104" x14ac:dyDescent="0.2">
      <c r="A89" s="178"/>
      <c r="B89" s="181"/>
      <c r="C89" s="228" t="s">
        <v>201</v>
      </c>
      <c r="D89" s="229"/>
      <c r="E89" s="182">
        <v>7</v>
      </c>
      <c r="F89" s="183"/>
      <c r="G89" s="184"/>
      <c r="M89" s="180" t="s">
        <v>201</v>
      </c>
      <c r="O89" s="170"/>
    </row>
    <row r="90" spans="1:104" x14ac:dyDescent="0.2">
      <c r="A90" s="171">
        <v>30</v>
      </c>
      <c r="B90" s="172" t="s">
        <v>202</v>
      </c>
      <c r="C90" s="173" t="s">
        <v>203</v>
      </c>
      <c r="D90" s="174" t="s">
        <v>91</v>
      </c>
      <c r="E90" s="175">
        <v>372</v>
      </c>
      <c r="F90" s="175">
        <v>0</v>
      </c>
      <c r="G90" s="176">
        <f>E90*F90</f>
        <v>0</v>
      </c>
      <c r="O90" s="170">
        <v>2</v>
      </c>
      <c r="AA90" s="146">
        <v>1</v>
      </c>
      <c r="AB90" s="146">
        <v>9</v>
      </c>
      <c r="AC90" s="146">
        <v>9</v>
      </c>
      <c r="AZ90" s="146">
        <v>4</v>
      </c>
      <c r="BA90" s="146">
        <f>IF(AZ90=1,G90,0)</f>
        <v>0</v>
      </c>
      <c r="BB90" s="146">
        <f>IF(AZ90=2,G90,0)</f>
        <v>0</v>
      </c>
      <c r="BC90" s="146">
        <f>IF(AZ90=3,G90,0)</f>
        <v>0</v>
      </c>
      <c r="BD90" s="146">
        <f>IF(AZ90=4,G90,0)</f>
        <v>0</v>
      </c>
      <c r="BE90" s="146">
        <f>IF(AZ90=5,G90,0)</f>
        <v>0</v>
      </c>
      <c r="CA90" s="177">
        <v>1</v>
      </c>
      <c r="CB90" s="177">
        <v>9</v>
      </c>
      <c r="CZ90" s="146">
        <v>0</v>
      </c>
    </row>
    <row r="91" spans="1:104" x14ac:dyDescent="0.2">
      <c r="A91" s="178"/>
      <c r="B91" s="181"/>
      <c r="C91" s="228" t="s">
        <v>204</v>
      </c>
      <c r="D91" s="229"/>
      <c r="E91" s="182">
        <v>162</v>
      </c>
      <c r="F91" s="183"/>
      <c r="G91" s="184"/>
      <c r="M91" s="180" t="s">
        <v>204</v>
      </c>
      <c r="O91" s="170"/>
    </row>
    <row r="92" spans="1:104" x14ac:dyDescent="0.2">
      <c r="A92" s="178"/>
      <c r="B92" s="181"/>
      <c r="C92" s="228" t="s">
        <v>205</v>
      </c>
      <c r="D92" s="229"/>
      <c r="E92" s="182">
        <v>180</v>
      </c>
      <c r="F92" s="183"/>
      <c r="G92" s="184"/>
      <c r="M92" s="180" t="s">
        <v>205</v>
      </c>
      <c r="O92" s="170"/>
    </row>
    <row r="93" spans="1:104" x14ac:dyDescent="0.2">
      <c r="A93" s="178"/>
      <c r="B93" s="181"/>
      <c r="C93" s="228" t="s">
        <v>206</v>
      </c>
      <c r="D93" s="229"/>
      <c r="E93" s="182">
        <v>30</v>
      </c>
      <c r="F93" s="183"/>
      <c r="G93" s="184"/>
      <c r="M93" s="180" t="s">
        <v>206</v>
      </c>
      <c r="O93" s="170"/>
    </row>
    <row r="94" spans="1:104" x14ac:dyDescent="0.2">
      <c r="A94" s="171">
        <v>31</v>
      </c>
      <c r="B94" s="172" t="s">
        <v>207</v>
      </c>
      <c r="C94" s="173" t="s">
        <v>208</v>
      </c>
      <c r="D94" s="174" t="s">
        <v>91</v>
      </c>
      <c r="E94" s="175">
        <v>34</v>
      </c>
      <c r="F94" s="175">
        <v>0</v>
      </c>
      <c r="G94" s="176">
        <f>E94*F94</f>
        <v>0</v>
      </c>
      <c r="O94" s="170">
        <v>2</v>
      </c>
      <c r="AA94" s="146">
        <v>1</v>
      </c>
      <c r="AB94" s="146">
        <v>9</v>
      </c>
      <c r="AC94" s="146">
        <v>9</v>
      </c>
      <c r="AZ94" s="146">
        <v>4</v>
      </c>
      <c r="BA94" s="146">
        <f>IF(AZ94=1,G94,0)</f>
        <v>0</v>
      </c>
      <c r="BB94" s="146">
        <f>IF(AZ94=2,G94,0)</f>
        <v>0</v>
      </c>
      <c r="BC94" s="146">
        <f>IF(AZ94=3,G94,0)</f>
        <v>0</v>
      </c>
      <c r="BD94" s="146">
        <f>IF(AZ94=4,G94,0)</f>
        <v>0</v>
      </c>
      <c r="BE94" s="146">
        <f>IF(AZ94=5,G94,0)</f>
        <v>0</v>
      </c>
      <c r="CA94" s="177">
        <v>1</v>
      </c>
      <c r="CB94" s="177">
        <v>9</v>
      </c>
      <c r="CZ94" s="146">
        <v>0</v>
      </c>
    </row>
    <row r="95" spans="1:104" x14ac:dyDescent="0.2">
      <c r="A95" s="178"/>
      <c r="B95" s="181"/>
      <c r="C95" s="228" t="s">
        <v>209</v>
      </c>
      <c r="D95" s="229"/>
      <c r="E95" s="182">
        <v>6</v>
      </c>
      <c r="F95" s="183"/>
      <c r="G95" s="184"/>
      <c r="M95" s="180" t="s">
        <v>209</v>
      </c>
      <c r="O95" s="170"/>
    </row>
    <row r="96" spans="1:104" x14ac:dyDescent="0.2">
      <c r="A96" s="178"/>
      <c r="B96" s="181"/>
      <c r="C96" s="228" t="s">
        <v>210</v>
      </c>
      <c r="D96" s="229"/>
      <c r="E96" s="182">
        <v>5</v>
      </c>
      <c r="F96" s="183"/>
      <c r="G96" s="184"/>
      <c r="M96" s="180" t="s">
        <v>210</v>
      </c>
      <c r="O96" s="170"/>
    </row>
    <row r="97" spans="1:104" x14ac:dyDescent="0.2">
      <c r="A97" s="178"/>
      <c r="B97" s="181"/>
      <c r="C97" s="228" t="s">
        <v>211</v>
      </c>
      <c r="D97" s="229"/>
      <c r="E97" s="182">
        <v>5</v>
      </c>
      <c r="F97" s="183"/>
      <c r="G97" s="184"/>
      <c r="M97" s="180" t="s">
        <v>211</v>
      </c>
      <c r="O97" s="170"/>
    </row>
    <row r="98" spans="1:104" x14ac:dyDescent="0.2">
      <c r="A98" s="178"/>
      <c r="B98" s="181"/>
      <c r="C98" s="228" t="s">
        <v>212</v>
      </c>
      <c r="D98" s="229"/>
      <c r="E98" s="182">
        <v>18</v>
      </c>
      <c r="F98" s="183"/>
      <c r="G98" s="184"/>
      <c r="M98" s="180" t="s">
        <v>212</v>
      </c>
      <c r="O98" s="170"/>
    </row>
    <row r="99" spans="1:104" x14ac:dyDescent="0.2">
      <c r="A99" s="171">
        <v>32</v>
      </c>
      <c r="B99" s="172" t="s">
        <v>213</v>
      </c>
      <c r="C99" s="173" t="s">
        <v>214</v>
      </c>
      <c r="D99" s="174" t="s">
        <v>91</v>
      </c>
      <c r="E99" s="175">
        <v>68</v>
      </c>
      <c r="F99" s="175">
        <v>0</v>
      </c>
      <c r="G99" s="176">
        <f>E99*F99</f>
        <v>0</v>
      </c>
      <c r="O99" s="170">
        <v>2</v>
      </c>
      <c r="AA99" s="146">
        <v>1</v>
      </c>
      <c r="AB99" s="146">
        <v>9</v>
      </c>
      <c r="AC99" s="146">
        <v>9</v>
      </c>
      <c r="AZ99" s="146">
        <v>4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9</v>
      </c>
      <c r="CZ99" s="146">
        <v>0</v>
      </c>
    </row>
    <row r="100" spans="1:104" x14ac:dyDescent="0.2">
      <c r="A100" s="178"/>
      <c r="B100" s="179"/>
      <c r="C100" s="225" t="s">
        <v>215</v>
      </c>
      <c r="D100" s="226"/>
      <c r="E100" s="226"/>
      <c r="F100" s="226"/>
      <c r="G100" s="227"/>
      <c r="L100" s="180" t="s">
        <v>215</v>
      </c>
      <c r="O100" s="170">
        <v>3</v>
      </c>
    </row>
    <row r="101" spans="1:104" x14ac:dyDescent="0.2">
      <c r="A101" s="171">
        <v>33</v>
      </c>
      <c r="B101" s="172" t="s">
        <v>216</v>
      </c>
      <c r="C101" s="173" t="s">
        <v>217</v>
      </c>
      <c r="D101" s="174" t="s">
        <v>91</v>
      </c>
      <c r="E101" s="175">
        <v>12</v>
      </c>
      <c r="F101" s="175">
        <v>0</v>
      </c>
      <c r="G101" s="176">
        <f>E101*F101</f>
        <v>0</v>
      </c>
      <c r="O101" s="170">
        <v>2</v>
      </c>
      <c r="AA101" s="146">
        <v>1</v>
      </c>
      <c r="AB101" s="146">
        <v>9</v>
      </c>
      <c r="AC101" s="146">
        <v>9</v>
      </c>
      <c r="AZ101" s="146">
        <v>4</v>
      </c>
      <c r="BA101" s="146">
        <f>IF(AZ101=1,G101,0)</f>
        <v>0</v>
      </c>
      <c r="BB101" s="146">
        <f>IF(AZ101=2,G101,0)</f>
        <v>0</v>
      </c>
      <c r="BC101" s="146">
        <f>IF(AZ101=3,G101,0)</f>
        <v>0</v>
      </c>
      <c r="BD101" s="146">
        <f>IF(AZ101=4,G101,0)</f>
        <v>0</v>
      </c>
      <c r="BE101" s="146">
        <f>IF(AZ101=5,G101,0)</f>
        <v>0</v>
      </c>
      <c r="CA101" s="177">
        <v>1</v>
      </c>
      <c r="CB101" s="177">
        <v>9</v>
      </c>
      <c r="CZ101" s="146">
        <v>0</v>
      </c>
    </row>
    <row r="102" spans="1:104" ht="22.5" x14ac:dyDescent="0.2">
      <c r="A102" s="171">
        <v>34</v>
      </c>
      <c r="B102" s="172" t="s">
        <v>218</v>
      </c>
      <c r="C102" s="173" t="s">
        <v>219</v>
      </c>
      <c r="D102" s="174" t="s">
        <v>91</v>
      </c>
      <c r="E102" s="175">
        <v>54</v>
      </c>
      <c r="F102" s="175">
        <v>0</v>
      </c>
      <c r="G102" s="176">
        <f>E102*F102</f>
        <v>0</v>
      </c>
      <c r="O102" s="170">
        <v>2</v>
      </c>
      <c r="AA102" s="146">
        <v>1</v>
      </c>
      <c r="AB102" s="146">
        <v>9</v>
      </c>
      <c r="AC102" s="146">
        <v>9</v>
      </c>
      <c r="AZ102" s="146">
        <v>4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1</v>
      </c>
      <c r="CB102" s="177">
        <v>9</v>
      </c>
      <c r="CZ102" s="146">
        <v>1.0000000000000001E-5</v>
      </c>
    </row>
    <row r="103" spans="1:104" x14ac:dyDescent="0.2">
      <c r="A103" s="178"/>
      <c r="B103" s="179"/>
      <c r="C103" s="225" t="s">
        <v>220</v>
      </c>
      <c r="D103" s="226"/>
      <c r="E103" s="226"/>
      <c r="F103" s="226"/>
      <c r="G103" s="227"/>
      <c r="L103" s="180" t="s">
        <v>220</v>
      </c>
      <c r="O103" s="170">
        <v>3</v>
      </c>
    </row>
    <row r="104" spans="1:104" ht="22.5" x14ac:dyDescent="0.2">
      <c r="A104" s="171">
        <v>35</v>
      </c>
      <c r="B104" s="172" t="s">
        <v>221</v>
      </c>
      <c r="C104" s="173" t="s">
        <v>222</v>
      </c>
      <c r="D104" s="174" t="s">
        <v>91</v>
      </c>
      <c r="E104" s="175">
        <v>32</v>
      </c>
      <c r="F104" s="175">
        <v>0</v>
      </c>
      <c r="G104" s="176">
        <f>E104*F104</f>
        <v>0</v>
      </c>
      <c r="O104" s="170">
        <v>2</v>
      </c>
      <c r="AA104" s="146">
        <v>1</v>
      </c>
      <c r="AB104" s="146">
        <v>9</v>
      </c>
      <c r="AC104" s="146">
        <v>9</v>
      </c>
      <c r="AZ104" s="146">
        <v>4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1</v>
      </c>
      <c r="CB104" s="177">
        <v>9</v>
      </c>
      <c r="CZ104" s="146">
        <v>4.0000000000000003E-5</v>
      </c>
    </row>
    <row r="105" spans="1:104" x14ac:dyDescent="0.2">
      <c r="A105" s="178"/>
      <c r="B105" s="179"/>
      <c r="C105" s="225" t="s">
        <v>220</v>
      </c>
      <c r="D105" s="226"/>
      <c r="E105" s="226"/>
      <c r="F105" s="226"/>
      <c r="G105" s="227"/>
      <c r="L105" s="180" t="s">
        <v>220</v>
      </c>
      <c r="O105" s="170">
        <v>3</v>
      </c>
    </row>
    <row r="106" spans="1:104" ht="22.5" x14ac:dyDescent="0.2">
      <c r="A106" s="171">
        <v>36</v>
      </c>
      <c r="B106" s="172" t="s">
        <v>223</v>
      </c>
      <c r="C106" s="173" t="s">
        <v>224</v>
      </c>
      <c r="D106" s="174" t="s">
        <v>91</v>
      </c>
      <c r="E106" s="175">
        <v>2</v>
      </c>
      <c r="F106" s="175">
        <v>0</v>
      </c>
      <c r="G106" s="176">
        <f>E106*F106</f>
        <v>0</v>
      </c>
      <c r="O106" s="170">
        <v>2</v>
      </c>
      <c r="AA106" s="146">
        <v>1</v>
      </c>
      <c r="AB106" s="146">
        <v>9</v>
      </c>
      <c r="AC106" s="146">
        <v>9</v>
      </c>
      <c r="AZ106" s="146">
        <v>4</v>
      </c>
      <c r="BA106" s="146">
        <f>IF(AZ106=1,G106,0)</f>
        <v>0</v>
      </c>
      <c r="BB106" s="146">
        <f>IF(AZ106=2,G106,0)</f>
        <v>0</v>
      </c>
      <c r="BC106" s="146">
        <f>IF(AZ106=3,G106,0)</f>
        <v>0</v>
      </c>
      <c r="BD106" s="146">
        <f>IF(AZ106=4,G106,0)</f>
        <v>0</v>
      </c>
      <c r="BE106" s="146">
        <f>IF(AZ106=5,G106,0)</f>
        <v>0</v>
      </c>
      <c r="CA106" s="177">
        <v>1</v>
      </c>
      <c r="CB106" s="177">
        <v>9</v>
      </c>
      <c r="CZ106" s="146">
        <v>4.0000000000000003E-5</v>
      </c>
    </row>
    <row r="107" spans="1:104" x14ac:dyDescent="0.2">
      <c r="A107" s="178"/>
      <c r="B107" s="179"/>
      <c r="C107" s="225" t="s">
        <v>220</v>
      </c>
      <c r="D107" s="226"/>
      <c r="E107" s="226"/>
      <c r="F107" s="226"/>
      <c r="G107" s="227"/>
      <c r="L107" s="180" t="s">
        <v>220</v>
      </c>
      <c r="O107" s="170">
        <v>3</v>
      </c>
    </row>
    <row r="108" spans="1:104" ht="22.5" x14ac:dyDescent="0.2">
      <c r="A108" s="171">
        <v>37</v>
      </c>
      <c r="B108" s="172" t="s">
        <v>225</v>
      </c>
      <c r="C108" s="173" t="s">
        <v>226</v>
      </c>
      <c r="D108" s="174" t="s">
        <v>91</v>
      </c>
      <c r="E108" s="175">
        <v>6</v>
      </c>
      <c r="F108" s="175">
        <v>0</v>
      </c>
      <c r="G108" s="176">
        <f>E108*F108</f>
        <v>0</v>
      </c>
      <c r="O108" s="170">
        <v>2</v>
      </c>
      <c r="AA108" s="146">
        <v>1</v>
      </c>
      <c r="AB108" s="146">
        <v>9</v>
      </c>
      <c r="AC108" s="146">
        <v>9</v>
      </c>
      <c r="AZ108" s="146">
        <v>4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1</v>
      </c>
      <c r="CB108" s="177">
        <v>9</v>
      </c>
      <c r="CZ108" s="146">
        <v>4.0000000000000003E-5</v>
      </c>
    </row>
    <row r="109" spans="1:104" x14ac:dyDescent="0.2">
      <c r="A109" s="178"/>
      <c r="B109" s="179"/>
      <c r="C109" s="225" t="s">
        <v>227</v>
      </c>
      <c r="D109" s="226"/>
      <c r="E109" s="226"/>
      <c r="F109" s="226"/>
      <c r="G109" s="227"/>
      <c r="L109" s="180" t="s">
        <v>227</v>
      </c>
      <c r="O109" s="170">
        <v>3</v>
      </c>
    </row>
    <row r="110" spans="1:104" ht="22.5" x14ac:dyDescent="0.2">
      <c r="A110" s="171">
        <v>38</v>
      </c>
      <c r="B110" s="172" t="s">
        <v>228</v>
      </c>
      <c r="C110" s="173" t="s">
        <v>229</v>
      </c>
      <c r="D110" s="174" t="s">
        <v>91</v>
      </c>
      <c r="E110" s="175">
        <v>40</v>
      </c>
      <c r="F110" s="175">
        <v>0</v>
      </c>
      <c r="G110" s="176">
        <f>E110*F110</f>
        <v>0</v>
      </c>
      <c r="O110" s="170">
        <v>2</v>
      </c>
      <c r="AA110" s="146">
        <v>1</v>
      </c>
      <c r="AB110" s="146">
        <v>9</v>
      </c>
      <c r="AC110" s="146">
        <v>9</v>
      </c>
      <c r="AZ110" s="146">
        <v>4</v>
      </c>
      <c r="BA110" s="146">
        <f>IF(AZ110=1,G110,0)</f>
        <v>0</v>
      </c>
      <c r="BB110" s="146">
        <f>IF(AZ110=2,G110,0)</f>
        <v>0</v>
      </c>
      <c r="BC110" s="146">
        <f>IF(AZ110=3,G110,0)</f>
        <v>0</v>
      </c>
      <c r="BD110" s="146">
        <f>IF(AZ110=4,G110,0)</f>
        <v>0</v>
      </c>
      <c r="BE110" s="146">
        <f>IF(AZ110=5,G110,0)</f>
        <v>0</v>
      </c>
      <c r="CA110" s="177">
        <v>1</v>
      </c>
      <c r="CB110" s="177">
        <v>9</v>
      </c>
      <c r="CZ110" s="146">
        <v>0</v>
      </c>
    </row>
    <row r="111" spans="1:104" ht="22.5" x14ac:dyDescent="0.2">
      <c r="A111" s="171">
        <v>39</v>
      </c>
      <c r="B111" s="172" t="s">
        <v>230</v>
      </c>
      <c r="C111" s="173" t="s">
        <v>231</v>
      </c>
      <c r="D111" s="174" t="s">
        <v>91</v>
      </c>
      <c r="E111" s="175">
        <v>278</v>
      </c>
      <c r="F111" s="175">
        <v>0</v>
      </c>
      <c r="G111" s="176">
        <f>E111*F111</f>
        <v>0</v>
      </c>
      <c r="O111" s="170">
        <v>2</v>
      </c>
      <c r="AA111" s="146">
        <v>1</v>
      </c>
      <c r="AB111" s="146">
        <v>9</v>
      </c>
      <c r="AC111" s="146">
        <v>9</v>
      </c>
      <c r="AZ111" s="146">
        <v>4</v>
      </c>
      <c r="BA111" s="146">
        <f>IF(AZ111=1,G111,0)</f>
        <v>0</v>
      </c>
      <c r="BB111" s="146">
        <f>IF(AZ111=2,G111,0)</f>
        <v>0</v>
      </c>
      <c r="BC111" s="146">
        <f>IF(AZ111=3,G111,0)</f>
        <v>0</v>
      </c>
      <c r="BD111" s="146">
        <f>IF(AZ111=4,G111,0)</f>
        <v>0</v>
      </c>
      <c r="BE111" s="146">
        <f>IF(AZ111=5,G111,0)</f>
        <v>0</v>
      </c>
      <c r="CA111" s="177">
        <v>1</v>
      </c>
      <c r="CB111" s="177">
        <v>9</v>
      </c>
      <c r="CZ111" s="146">
        <v>4.0000000000000003E-5</v>
      </c>
    </row>
    <row r="112" spans="1:104" x14ac:dyDescent="0.2">
      <c r="A112" s="178"/>
      <c r="B112" s="181"/>
      <c r="C112" s="228" t="s">
        <v>166</v>
      </c>
      <c r="D112" s="229"/>
      <c r="E112" s="182">
        <v>80</v>
      </c>
      <c r="F112" s="183"/>
      <c r="G112" s="184"/>
      <c r="M112" s="180" t="s">
        <v>166</v>
      </c>
      <c r="O112" s="170"/>
    </row>
    <row r="113" spans="1:104" x14ac:dyDescent="0.2">
      <c r="A113" s="178"/>
      <c r="B113" s="181"/>
      <c r="C113" s="228" t="s">
        <v>232</v>
      </c>
      <c r="D113" s="229"/>
      <c r="E113" s="182">
        <v>112</v>
      </c>
      <c r="F113" s="183"/>
      <c r="G113" s="184"/>
      <c r="M113" s="180" t="s">
        <v>232</v>
      </c>
      <c r="O113" s="170"/>
    </row>
    <row r="114" spans="1:104" x14ac:dyDescent="0.2">
      <c r="A114" s="178"/>
      <c r="B114" s="181"/>
      <c r="C114" s="228" t="s">
        <v>233</v>
      </c>
      <c r="D114" s="229"/>
      <c r="E114" s="182">
        <v>86</v>
      </c>
      <c r="F114" s="183"/>
      <c r="G114" s="184"/>
      <c r="M114" s="180" t="s">
        <v>233</v>
      </c>
      <c r="O114" s="170"/>
    </row>
    <row r="115" spans="1:104" ht="22.5" x14ac:dyDescent="0.2">
      <c r="A115" s="171">
        <v>40</v>
      </c>
      <c r="B115" s="172" t="s">
        <v>234</v>
      </c>
      <c r="C115" s="173" t="s">
        <v>235</v>
      </c>
      <c r="D115" s="174" t="s">
        <v>91</v>
      </c>
      <c r="E115" s="175">
        <v>4</v>
      </c>
      <c r="F115" s="175">
        <v>0</v>
      </c>
      <c r="G115" s="176">
        <f>E115*F115</f>
        <v>0</v>
      </c>
      <c r="O115" s="170">
        <v>2</v>
      </c>
      <c r="AA115" s="146">
        <v>1</v>
      </c>
      <c r="AB115" s="146">
        <v>9</v>
      </c>
      <c r="AC115" s="146">
        <v>9</v>
      </c>
      <c r="AZ115" s="146">
        <v>4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1</v>
      </c>
      <c r="CB115" s="177">
        <v>9</v>
      </c>
      <c r="CZ115" s="146">
        <v>1.8000000000000001E-4</v>
      </c>
    </row>
    <row r="116" spans="1:104" x14ac:dyDescent="0.2">
      <c r="A116" s="171">
        <v>41</v>
      </c>
      <c r="B116" s="172" t="s">
        <v>236</v>
      </c>
      <c r="C116" s="173" t="s">
        <v>237</v>
      </c>
      <c r="D116" s="174" t="s">
        <v>91</v>
      </c>
      <c r="E116" s="175">
        <v>8</v>
      </c>
      <c r="F116" s="175">
        <v>0</v>
      </c>
      <c r="G116" s="176">
        <f>E116*F116</f>
        <v>0</v>
      </c>
      <c r="O116" s="170">
        <v>2</v>
      </c>
      <c r="AA116" s="146">
        <v>1</v>
      </c>
      <c r="AB116" s="146">
        <v>9</v>
      </c>
      <c r="AC116" s="146">
        <v>9</v>
      </c>
      <c r="AZ116" s="146">
        <v>4</v>
      </c>
      <c r="BA116" s="146">
        <f>IF(AZ116=1,G116,0)</f>
        <v>0</v>
      </c>
      <c r="BB116" s="146">
        <f>IF(AZ116=2,G116,0)</f>
        <v>0</v>
      </c>
      <c r="BC116" s="146">
        <f>IF(AZ116=3,G116,0)</f>
        <v>0</v>
      </c>
      <c r="BD116" s="146">
        <f>IF(AZ116=4,G116,0)</f>
        <v>0</v>
      </c>
      <c r="BE116" s="146">
        <f>IF(AZ116=5,G116,0)</f>
        <v>0</v>
      </c>
      <c r="CA116" s="177">
        <v>1</v>
      </c>
      <c r="CB116" s="177">
        <v>9</v>
      </c>
      <c r="CZ116" s="146">
        <v>0</v>
      </c>
    </row>
    <row r="117" spans="1:104" x14ac:dyDescent="0.2">
      <c r="A117" s="178"/>
      <c r="B117" s="179"/>
      <c r="C117" s="225" t="s">
        <v>238</v>
      </c>
      <c r="D117" s="226"/>
      <c r="E117" s="226"/>
      <c r="F117" s="226"/>
      <c r="G117" s="227"/>
      <c r="L117" s="180" t="s">
        <v>238</v>
      </c>
      <c r="O117" s="170">
        <v>3</v>
      </c>
    </row>
    <row r="118" spans="1:104" x14ac:dyDescent="0.2">
      <c r="A118" s="171">
        <v>42</v>
      </c>
      <c r="B118" s="172" t="s">
        <v>239</v>
      </c>
      <c r="C118" s="173" t="s">
        <v>240</v>
      </c>
      <c r="D118" s="174" t="s">
        <v>91</v>
      </c>
      <c r="E118" s="175">
        <v>1</v>
      </c>
      <c r="F118" s="175">
        <v>0</v>
      </c>
      <c r="G118" s="176">
        <f>E118*F118</f>
        <v>0</v>
      </c>
      <c r="O118" s="170">
        <v>2</v>
      </c>
      <c r="AA118" s="146">
        <v>1</v>
      </c>
      <c r="AB118" s="146">
        <v>9</v>
      </c>
      <c r="AC118" s="146">
        <v>9</v>
      </c>
      <c r="AZ118" s="146">
        <v>4</v>
      </c>
      <c r="BA118" s="146">
        <f>IF(AZ118=1,G118,0)</f>
        <v>0</v>
      </c>
      <c r="BB118" s="146">
        <f>IF(AZ118=2,G118,0)</f>
        <v>0</v>
      </c>
      <c r="BC118" s="146">
        <f>IF(AZ118=3,G118,0)</f>
        <v>0</v>
      </c>
      <c r="BD118" s="146">
        <f>IF(AZ118=4,G118,0)</f>
        <v>0</v>
      </c>
      <c r="BE118" s="146">
        <f>IF(AZ118=5,G118,0)</f>
        <v>0</v>
      </c>
      <c r="CA118" s="177">
        <v>1</v>
      </c>
      <c r="CB118" s="177">
        <v>9</v>
      </c>
      <c r="CZ118" s="146">
        <v>0</v>
      </c>
    </row>
    <row r="119" spans="1:104" x14ac:dyDescent="0.2">
      <c r="A119" s="178"/>
      <c r="B119" s="179"/>
      <c r="C119" s="225" t="s">
        <v>241</v>
      </c>
      <c r="D119" s="226"/>
      <c r="E119" s="226"/>
      <c r="F119" s="226"/>
      <c r="G119" s="227"/>
      <c r="L119" s="180" t="s">
        <v>241</v>
      </c>
      <c r="O119" s="170">
        <v>3</v>
      </c>
    </row>
    <row r="120" spans="1:104" x14ac:dyDescent="0.2">
      <c r="A120" s="171">
        <v>43</v>
      </c>
      <c r="B120" s="172" t="s">
        <v>242</v>
      </c>
      <c r="C120" s="173" t="s">
        <v>243</v>
      </c>
      <c r="D120" s="174" t="s">
        <v>91</v>
      </c>
      <c r="E120" s="175">
        <v>114</v>
      </c>
      <c r="F120" s="175">
        <v>0</v>
      </c>
      <c r="G120" s="176">
        <f>E120*F120</f>
        <v>0</v>
      </c>
      <c r="O120" s="170">
        <v>2</v>
      </c>
      <c r="AA120" s="146">
        <v>1</v>
      </c>
      <c r="AB120" s="146">
        <v>9</v>
      </c>
      <c r="AC120" s="146">
        <v>9</v>
      </c>
      <c r="AZ120" s="146">
        <v>4</v>
      </c>
      <c r="BA120" s="146">
        <f>IF(AZ120=1,G120,0)</f>
        <v>0</v>
      </c>
      <c r="BB120" s="146">
        <f>IF(AZ120=2,G120,0)</f>
        <v>0</v>
      </c>
      <c r="BC120" s="146">
        <f>IF(AZ120=3,G120,0)</f>
        <v>0</v>
      </c>
      <c r="BD120" s="146">
        <f>IF(AZ120=4,G120,0)</f>
        <v>0</v>
      </c>
      <c r="BE120" s="146">
        <f>IF(AZ120=5,G120,0)</f>
        <v>0</v>
      </c>
      <c r="CA120" s="177">
        <v>1</v>
      </c>
      <c r="CB120" s="177">
        <v>9</v>
      </c>
      <c r="CZ120" s="146">
        <v>0</v>
      </c>
    </row>
    <row r="121" spans="1:104" x14ac:dyDescent="0.2">
      <c r="A121" s="171">
        <v>44</v>
      </c>
      <c r="B121" s="172" t="s">
        <v>244</v>
      </c>
      <c r="C121" s="173" t="s">
        <v>245</v>
      </c>
      <c r="D121" s="174" t="s">
        <v>91</v>
      </c>
      <c r="E121" s="175">
        <v>8</v>
      </c>
      <c r="F121" s="175">
        <v>0</v>
      </c>
      <c r="G121" s="176">
        <f>E121*F121</f>
        <v>0</v>
      </c>
      <c r="O121" s="170">
        <v>2</v>
      </c>
      <c r="AA121" s="146">
        <v>1</v>
      </c>
      <c r="AB121" s="146">
        <v>9</v>
      </c>
      <c r="AC121" s="146">
        <v>9</v>
      </c>
      <c r="AZ121" s="146">
        <v>4</v>
      </c>
      <c r="BA121" s="146">
        <f>IF(AZ121=1,G121,0)</f>
        <v>0</v>
      </c>
      <c r="BB121" s="146">
        <f>IF(AZ121=2,G121,0)</f>
        <v>0</v>
      </c>
      <c r="BC121" s="146">
        <f>IF(AZ121=3,G121,0)</f>
        <v>0</v>
      </c>
      <c r="BD121" s="146">
        <f>IF(AZ121=4,G121,0)</f>
        <v>0</v>
      </c>
      <c r="BE121" s="146">
        <f>IF(AZ121=5,G121,0)</f>
        <v>0</v>
      </c>
      <c r="CA121" s="177">
        <v>1</v>
      </c>
      <c r="CB121" s="177">
        <v>9</v>
      </c>
      <c r="CZ121" s="146">
        <v>0</v>
      </c>
    </row>
    <row r="122" spans="1:104" x14ac:dyDescent="0.2">
      <c r="A122" s="171">
        <v>45</v>
      </c>
      <c r="B122" s="172" t="s">
        <v>246</v>
      </c>
      <c r="C122" s="173" t="s">
        <v>247</v>
      </c>
      <c r="D122" s="174" t="s">
        <v>91</v>
      </c>
      <c r="E122" s="175">
        <v>1</v>
      </c>
      <c r="F122" s="175">
        <v>0</v>
      </c>
      <c r="G122" s="176">
        <f>E122*F122</f>
        <v>0</v>
      </c>
      <c r="O122" s="170">
        <v>2</v>
      </c>
      <c r="AA122" s="146">
        <v>1</v>
      </c>
      <c r="AB122" s="146">
        <v>9</v>
      </c>
      <c r="AC122" s="146">
        <v>9</v>
      </c>
      <c r="AZ122" s="146">
        <v>4</v>
      </c>
      <c r="BA122" s="146">
        <f>IF(AZ122=1,G122,0)</f>
        <v>0</v>
      </c>
      <c r="BB122" s="146">
        <f>IF(AZ122=2,G122,0)</f>
        <v>0</v>
      </c>
      <c r="BC122" s="146">
        <f>IF(AZ122=3,G122,0)</f>
        <v>0</v>
      </c>
      <c r="BD122" s="146">
        <f>IF(AZ122=4,G122,0)</f>
        <v>0</v>
      </c>
      <c r="BE122" s="146">
        <f>IF(AZ122=5,G122,0)</f>
        <v>0</v>
      </c>
      <c r="CA122" s="177">
        <v>1</v>
      </c>
      <c r="CB122" s="177">
        <v>9</v>
      </c>
      <c r="CZ122" s="146">
        <v>0</v>
      </c>
    </row>
    <row r="123" spans="1:104" x14ac:dyDescent="0.2">
      <c r="A123" s="178"/>
      <c r="B123" s="179"/>
      <c r="C123" s="225" t="s">
        <v>248</v>
      </c>
      <c r="D123" s="226"/>
      <c r="E123" s="226"/>
      <c r="F123" s="226"/>
      <c r="G123" s="227"/>
      <c r="L123" s="180" t="s">
        <v>248</v>
      </c>
      <c r="O123" s="170">
        <v>3</v>
      </c>
    </row>
    <row r="124" spans="1:104" x14ac:dyDescent="0.2">
      <c r="A124" s="171">
        <v>46</v>
      </c>
      <c r="B124" s="172" t="s">
        <v>249</v>
      </c>
      <c r="C124" s="173" t="s">
        <v>250</v>
      </c>
      <c r="D124" s="174" t="s">
        <v>91</v>
      </c>
      <c r="E124" s="175">
        <v>3</v>
      </c>
      <c r="F124" s="175">
        <v>0</v>
      </c>
      <c r="G124" s="176">
        <f>E124*F124</f>
        <v>0</v>
      </c>
      <c r="O124" s="170">
        <v>2</v>
      </c>
      <c r="AA124" s="146">
        <v>1</v>
      </c>
      <c r="AB124" s="146">
        <v>9</v>
      </c>
      <c r="AC124" s="146">
        <v>9</v>
      </c>
      <c r="AZ124" s="146">
        <v>4</v>
      </c>
      <c r="BA124" s="146">
        <f>IF(AZ124=1,G124,0)</f>
        <v>0</v>
      </c>
      <c r="BB124" s="146">
        <f>IF(AZ124=2,G124,0)</f>
        <v>0</v>
      </c>
      <c r="BC124" s="146">
        <f>IF(AZ124=3,G124,0)</f>
        <v>0</v>
      </c>
      <c r="BD124" s="146">
        <f>IF(AZ124=4,G124,0)</f>
        <v>0</v>
      </c>
      <c r="BE124" s="146">
        <f>IF(AZ124=5,G124,0)</f>
        <v>0</v>
      </c>
      <c r="CA124" s="177">
        <v>1</v>
      </c>
      <c r="CB124" s="177">
        <v>9</v>
      </c>
      <c r="CZ124" s="146">
        <v>0</v>
      </c>
    </row>
    <row r="125" spans="1:104" x14ac:dyDescent="0.2">
      <c r="A125" s="171">
        <v>47</v>
      </c>
      <c r="B125" s="172" t="s">
        <v>251</v>
      </c>
      <c r="C125" s="173" t="s">
        <v>252</v>
      </c>
      <c r="D125" s="174" t="s">
        <v>91</v>
      </c>
      <c r="E125" s="175">
        <v>4</v>
      </c>
      <c r="F125" s="175">
        <v>0</v>
      </c>
      <c r="G125" s="176">
        <f>E125*F125</f>
        <v>0</v>
      </c>
      <c r="O125" s="170">
        <v>2</v>
      </c>
      <c r="AA125" s="146">
        <v>1</v>
      </c>
      <c r="AB125" s="146">
        <v>9</v>
      </c>
      <c r="AC125" s="146">
        <v>9</v>
      </c>
      <c r="AZ125" s="146">
        <v>4</v>
      </c>
      <c r="BA125" s="146">
        <f>IF(AZ125=1,G125,0)</f>
        <v>0</v>
      </c>
      <c r="BB125" s="146">
        <f>IF(AZ125=2,G125,0)</f>
        <v>0</v>
      </c>
      <c r="BC125" s="146">
        <f>IF(AZ125=3,G125,0)</f>
        <v>0</v>
      </c>
      <c r="BD125" s="146">
        <f>IF(AZ125=4,G125,0)</f>
        <v>0</v>
      </c>
      <c r="BE125" s="146">
        <f>IF(AZ125=5,G125,0)</f>
        <v>0</v>
      </c>
      <c r="CA125" s="177">
        <v>1</v>
      </c>
      <c r="CB125" s="177">
        <v>9</v>
      </c>
      <c r="CZ125" s="146">
        <v>0</v>
      </c>
    </row>
    <row r="126" spans="1:104" x14ac:dyDescent="0.2">
      <c r="A126" s="171">
        <v>48</v>
      </c>
      <c r="B126" s="172" t="s">
        <v>253</v>
      </c>
      <c r="C126" s="173" t="s">
        <v>254</v>
      </c>
      <c r="D126" s="174" t="s">
        <v>91</v>
      </c>
      <c r="E126" s="175">
        <v>17</v>
      </c>
      <c r="F126" s="175">
        <v>0</v>
      </c>
      <c r="G126" s="176">
        <f>E126*F126</f>
        <v>0</v>
      </c>
      <c r="O126" s="170">
        <v>2</v>
      </c>
      <c r="AA126" s="146">
        <v>1</v>
      </c>
      <c r="AB126" s="146">
        <v>9</v>
      </c>
      <c r="AC126" s="146">
        <v>9</v>
      </c>
      <c r="AZ126" s="146">
        <v>4</v>
      </c>
      <c r="BA126" s="146">
        <f>IF(AZ126=1,G126,0)</f>
        <v>0</v>
      </c>
      <c r="BB126" s="146">
        <f>IF(AZ126=2,G126,0)</f>
        <v>0</v>
      </c>
      <c r="BC126" s="146">
        <f>IF(AZ126=3,G126,0)</f>
        <v>0</v>
      </c>
      <c r="BD126" s="146">
        <f>IF(AZ126=4,G126,0)</f>
        <v>0</v>
      </c>
      <c r="BE126" s="146">
        <f>IF(AZ126=5,G126,0)</f>
        <v>0</v>
      </c>
      <c r="CA126" s="177">
        <v>1</v>
      </c>
      <c r="CB126" s="177">
        <v>9</v>
      </c>
      <c r="CZ126" s="146">
        <v>0</v>
      </c>
    </row>
    <row r="127" spans="1:104" x14ac:dyDescent="0.2">
      <c r="A127" s="171">
        <v>49</v>
      </c>
      <c r="B127" s="172" t="s">
        <v>255</v>
      </c>
      <c r="C127" s="173" t="s">
        <v>256</v>
      </c>
      <c r="D127" s="174" t="s">
        <v>91</v>
      </c>
      <c r="E127" s="175">
        <v>6</v>
      </c>
      <c r="F127" s="175">
        <v>0</v>
      </c>
      <c r="G127" s="176">
        <f>E127*F127</f>
        <v>0</v>
      </c>
      <c r="O127" s="170">
        <v>2</v>
      </c>
      <c r="AA127" s="146">
        <v>1</v>
      </c>
      <c r="AB127" s="146">
        <v>9</v>
      </c>
      <c r="AC127" s="146">
        <v>9</v>
      </c>
      <c r="AZ127" s="146">
        <v>4</v>
      </c>
      <c r="BA127" s="146">
        <f>IF(AZ127=1,G127,0)</f>
        <v>0</v>
      </c>
      <c r="BB127" s="146">
        <f>IF(AZ127=2,G127,0)</f>
        <v>0</v>
      </c>
      <c r="BC127" s="146">
        <f>IF(AZ127=3,G127,0)</f>
        <v>0</v>
      </c>
      <c r="BD127" s="146">
        <f>IF(AZ127=4,G127,0)</f>
        <v>0</v>
      </c>
      <c r="BE127" s="146">
        <f>IF(AZ127=5,G127,0)</f>
        <v>0</v>
      </c>
      <c r="CA127" s="177">
        <v>1</v>
      </c>
      <c r="CB127" s="177">
        <v>9</v>
      </c>
      <c r="CZ127" s="146">
        <v>0</v>
      </c>
    </row>
    <row r="128" spans="1:104" ht="22.5" x14ac:dyDescent="0.2">
      <c r="A128" s="171">
        <v>50</v>
      </c>
      <c r="B128" s="172" t="s">
        <v>257</v>
      </c>
      <c r="C128" s="173" t="s">
        <v>258</v>
      </c>
      <c r="D128" s="174" t="s">
        <v>91</v>
      </c>
      <c r="E128" s="175">
        <v>2</v>
      </c>
      <c r="F128" s="175">
        <v>0</v>
      </c>
      <c r="G128" s="176">
        <f>E128*F128</f>
        <v>0</v>
      </c>
      <c r="O128" s="170">
        <v>2</v>
      </c>
      <c r="AA128" s="146">
        <v>1</v>
      </c>
      <c r="AB128" s="146">
        <v>9</v>
      </c>
      <c r="AC128" s="146">
        <v>9</v>
      </c>
      <c r="AZ128" s="146">
        <v>4</v>
      </c>
      <c r="BA128" s="146">
        <f>IF(AZ128=1,G128,0)</f>
        <v>0</v>
      </c>
      <c r="BB128" s="146">
        <f>IF(AZ128=2,G128,0)</f>
        <v>0</v>
      </c>
      <c r="BC128" s="146">
        <f>IF(AZ128=3,G128,0)</f>
        <v>0</v>
      </c>
      <c r="BD128" s="146">
        <f>IF(AZ128=4,G128,0)</f>
        <v>0</v>
      </c>
      <c r="BE128" s="146">
        <f>IF(AZ128=5,G128,0)</f>
        <v>0</v>
      </c>
      <c r="CA128" s="177">
        <v>1</v>
      </c>
      <c r="CB128" s="177">
        <v>9</v>
      </c>
      <c r="CZ128" s="146">
        <v>0</v>
      </c>
    </row>
    <row r="129" spans="1:104" x14ac:dyDescent="0.2">
      <c r="A129" s="178"/>
      <c r="B129" s="179"/>
      <c r="C129" s="225" t="s">
        <v>259</v>
      </c>
      <c r="D129" s="226"/>
      <c r="E129" s="226"/>
      <c r="F129" s="226"/>
      <c r="G129" s="227"/>
      <c r="L129" s="180" t="s">
        <v>259</v>
      </c>
      <c r="O129" s="170">
        <v>3</v>
      </c>
    </row>
    <row r="130" spans="1:104" x14ac:dyDescent="0.2">
      <c r="A130" s="171">
        <v>51</v>
      </c>
      <c r="B130" s="172" t="s">
        <v>260</v>
      </c>
      <c r="C130" s="173" t="s">
        <v>261</v>
      </c>
      <c r="D130" s="174" t="s">
        <v>91</v>
      </c>
      <c r="E130" s="175">
        <v>1</v>
      </c>
      <c r="F130" s="175">
        <v>0</v>
      </c>
      <c r="G130" s="176">
        <f>E130*F130</f>
        <v>0</v>
      </c>
      <c r="O130" s="170">
        <v>2</v>
      </c>
      <c r="AA130" s="146">
        <v>1</v>
      </c>
      <c r="AB130" s="146">
        <v>9</v>
      </c>
      <c r="AC130" s="146">
        <v>9</v>
      </c>
      <c r="AZ130" s="146">
        <v>4</v>
      </c>
      <c r="BA130" s="146">
        <f>IF(AZ130=1,G130,0)</f>
        <v>0</v>
      </c>
      <c r="BB130" s="146">
        <f>IF(AZ130=2,G130,0)</f>
        <v>0</v>
      </c>
      <c r="BC130" s="146">
        <f>IF(AZ130=3,G130,0)</f>
        <v>0</v>
      </c>
      <c r="BD130" s="146">
        <f>IF(AZ130=4,G130,0)</f>
        <v>0</v>
      </c>
      <c r="BE130" s="146">
        <f>IF(AZ130=5,G130,0)</f>
        <v>0</v>
      </c>
      <c r="CA130" s="177">
        <v>1</v>
      </c>
      <c r="CB130" s="177">
        <v>9</v>
      </c>
      <c r="CZ130" s="146">
        <v>0</v>
      </c>
    </row>
    <row r="131" spans="1:104" x14ac:dyDescent="0.2">
      <c r="A131" s="178"/>
      <c r="B131" s="179"/>
      <c r="C131" s="225" t="s">
        <v>262</v>
      </c>
      <c r="D131" s="226"/>
      <c r="E131" s="226"/>
      <c r="F131" s="226"/>
      <c r="G131" s="227"/>
      <c r="L131" s="180" t="s">
        <v>262</v>
      </c>
      <c r="O131" s="170">
        <v>3</v>
      </c>
    </row>
    <row r="132" spans="1:104" ht="22.5" x14ac:dyDescent="0.2">
      <c r="A132" s="171">
        <v>52</v>
      </c>
      <c r="B132" s="172" t="s">
        <v>263</v>
      </c>
      <c r="C132" s="173" t="s">
        <v>264</v>
      </c>
      <c r="D132" s="174" t="s">
        <v>91</v>
      </c>
      <c r="E132" s="175">
        <v>1</v>
      </c>
      <c r="F132" s="175">
        <v>0</v>
      </c>
      <c r="G132" s="176">
        <f>E132*F132</f>
        <v>0</v>
      </c>
      <c r="O132" s="170">
        <v>2</v>
      </c>
      <c r="AA132" s="146">
        <v>1</v>
      </c>
      <c r="AB132" s="146">
        <v>9</v>
      </c>
      <c r="AC132" s="146">
        <v>9</v>
      </c>
      <c r="AZ132" s="146">
        <v>4</v>
      </c>
      <c r="BA132" s="146">
        <f>IF(AZ132=1,G132,0)</f>
        <v>0</v>
      </c>
      <c r="BB132" s="146">
        <f>IF(AZ132=2,G132,0)</f>
        <v>0</v>
      </c>
      <c r="BC132" s="146">
        <f>IF(AZ132=3,G132,0)</f>
        <v>0</v>
      </c>
      <c r="BD132" s="146">
        <f>IF(AZ132=4,G132,0)</f>
        <v>0</v>
      </c>
      <c r="BE132" s="146">
        <f>IF(AZ132=5,G132,0)</f>
        <v>0</v>
      </c>
      <c r="CA132" s="177">
        <v>1</v>
      </c>
      <c r="CB132" s="177">
        <v>9</v>
      </c>
      <c r="CZ132" s="146">
        <v>0</v>
      </c>
    </row>
    <row r="133" spans="1:104" x14ac:dyDescent="0.2">
      <c r="A133" s="178"/>
      <c r="B133" s="179"/>
      <c r="C133" s="225" t="s">
        <v>265</v>
      </c>
      <c r="D133" s="226"/>
      <c r="E133" s="226"/>
      <c r="F133" s="226"/>
      <c r="G133" s="227"/>
      <c r="L133" s="180" t="s">
        <v>265</v>
      </c>
      <c r="O133" s="170">
        <v>3</v>
      </c>
    </row>
    <row r="134" spans="1:104" ht="22.5" x14ac:dyDescent="0.2">
      <c r="A134" s="171">
        <v>53</v>
      </c>
      <c r="B134" s="172" t="s">
        <v>266</v>
      </c>
      <c r="C134" s="173" t="s">
        <v>267</v>
      </c>
      <c r="D134" s="174" t="s">
        <v>91</v>
      </c>
      <c r="E134" s="175">
        <v>6</v>
      </c>
      <c r="F134" s="175">
        <v>0</v>
      </c>
      <c r="G134" s="176">
        <f>E134*F134</f>
        <v>0</v>
      </c>
      <c r="O134" s="170">
        <v>2</v>
      </c>
      <c r="AA134" s="146">
        <v>1</v>
      </c>
      <c r="AB134" s="146">
        <v>9</v>
      </c>
      <c r="AC134" s="146">
        <v>9</v>
      </c>
      <c r="AZ134" s="146">
        <v>4</v>
      </c>
      <c r="BA134" s="146">
        <f>IF(AZ134=1,G134,0)</f>
        <v>0</v>
      </c>
      <c r="BB134" s="146">
        <f>IF(AZ134=2,G134,0)</f>
        <v>0</v>
      </c>
      <c r="BC134" s="146">
        <f>IF(AZ134=3,G134,0)</f>
        <v>0</v>
      </c>
      <c r="BD134" s="146">
        <f>IF(AZ134=4,G134,0)</f>
        <v>0</v>
      </c>
      <c r="BE134" s="146">
        <f>IF(AZ134=5,G134,0)</f>
        <v>0</v>
      </c>
      <c r="CA134" s="177">
        <v>1</v>
      </c>
      <c r="CB134" s="177">
        <v>9</v>
      </c>
      <c r="CZ134" s="146">
        <v>0</v>
      </c>
    </row>
    <row r="135" spans="1:104" x14ac:dyDescent="0.2">
      <c r="A135" s="178"/>
      <c r="B135" s="179"/>
      <c r="C135" s="225" t="s">
        <v>268</v>
      </c>
      <c r="D135" s="226"/>
      <c r="E135" s="226"/>
      <c r="F135" s="226"/>
      <c r="G135" s="227"/>
      <c r="L135" s="180" t="s">
        <v>268</v>
      </c>
      <c r="O135" s="170">
        <v>3</v>
      </c>
    </row>
    <row r="136" spans="1:104" x14ac:dyDescent="0.2">
      <c r="A136" s="178"/>
      <c r="B136" s="179"/>
      <c r="C136" s="225" t="s">
        <v>269</v>
      </c>
      <c r="D136" s="226"/>
      <c r="E136" s="226"/>
      <c r="F136" s="226"/>
      <c r="G136" s="227"/>
      <c r="L136" s="180" t="s">
        <v>269</v>
      </c>
      <c r="O136" s="170">
        <v>3</v>
      </c>
    </row>
    <row r="137" spans="1:104" ht="22.5" x14ac:dyDescent="0.2">
      <c r="A137" s="171">
        <v>54</v>
      </c>
      <c r="B137" s="172" t="s">
        <v>270</v>
      </c>
      <c r="C137" s="173" t="s">
        <v>271</v>
      </c>
      <c r="D137" s="174" t="s">
        <v>91</v>
      </c>
      <c r="E137" s="175">
        <v>1</v>
      </c>
      <c r="F137" s="175">
        <v>0</v>
      </c>
      <c r="G137" s="176">
        <f>E137*F137</f>
        <v>0</v>
      </c>
      <c r="O137" s="170">
        <v>2</v>
      </c>
      <c r="AA137" s="146">
        <v>1</v>
      </c>
      <c r="AB137" s="146">
        <v>9</v>
      </c>
      <c r="AC137" s="146">
        <v>9</v>
      </c>
      <c r="AZ137" s="146">
        <v>4</v>
      </c>
      <c r="BA137" s="146">
        <f>IF(AZ137=1,G137,0)</f>
        <v>0</v>
      </c>
      <c r="BB137" s="146">
        <f>IF(AZ137=2,G137,0)</f>
        <v>0</v>
      </c>
      <c r="BC137" s="146">
        <f>IF(AZ137=3,G137,0)</f>
        <v>0</v>
      </c>
      <c r="BD137" s="146">
        <f>IF(AZ137=4,G137,0)</f>
        <v>0</v>
      </c>
      <c r="BE137" s="146">
        <f>IF(AZ137=5,G137,0)</f>
        <v>0</v>
      </c>
      <c r="CA137" s="177">
        <v>1</v>
      </c>
      <c r="CB137" s="177">
        <v>9</v>
      </c>
      <c r="CZ137" s="146">
        <v>0</v>
      </c>
    </row>
    <row r="138" spans="1:104" x14ac:dyDescent="0.2">
      <c r="A138" s="178"/>
      <c r="B138" s="179"/>
      <c r="C138" s="225" t="s">
        <v>272</v>
      </c>
      <c r="D138" s="226"/>
      <c r="E138" s="226"/>
      <c r="F138" s="226"/>
      <c r="G138" s="227"/>
      <c r="L138" s="180" t="s">
        <v>272</v>
      </c>
      <c r="O138" s="170">
        <v>3</v>
      </c>
    </row>
    <row r="139" spans="1:104" x14ac:dyDescent="0.2">
      <c r="A139" s="171">
        <v>55</v>
      </c>
      <c r="B139" s="172" t="s">
        <v>273</v>
      </c>
      <c r="C139" s="173" t="s">
        <v>274</v>
      </c>
      <c r="D139" s="174" t="s">
        <v>91</v>
      </c>
      <c r="E139" s="175">
        <v>344</v>
      </c>
      <c r="F139" s="175">
        <v>0</v>
      </c>
      <c r="G139" s="176">
        <f>E139*F139</f>
        <v>0</v>
      </c>
      <c r="O139" s="170">
        <v>2</v>
      </c>
      <c r="AA139" s="146">
        <v>1</v>
      </c>
      <c r="AB139" s="146">
        <v>9</v>
      </c>
      <c r="AC139" s="146">
        <v>9</v>
      </c>
      <c r="AZ139" s="146">
        <v>4</v>
      </c>
      <c r="BA139" s="146">
        <f>IF(AZ139=1,G139,0)</f>
        <v>0</v>
      </c>
      <c r="BB139" s="146">
        <f>IF(AZ139=2,G139,0)</f>
        <v>0</v>
      </c>
      <c r="BC139" s="146">
        <f>IF(AZ139=3,G139,0)</f>
        <v>0</v>
      </c>
      <c r="BD139" s="146">
        <f>IF(AZ139=4,G139,0)</f>
        <v>0</v>
      </c>
      <c r="BE139" s="146">
        <f>IF(AZ139=5,G139,0)</f>
        <v>0</v>
      </c>
      <c r="CA139" s="177">
        <v>1</v>
      </c>
      <c r="CB139" s="177">
        <v>9</v>
      </c>
      <c r="CZ139" s="146">
        <v>0</v>
      </c>
    </row>
    <row r="140" spans="1:104" x14ac:dyDescent="0.2">
      <c r="A140" s="178"/>
      <c r="B140" s="179"/>
      <c r="C140" s="225" t="s">
        <v>275</v>
      </c>
      <c r="D140" s="226"/>
      <c r="E140" s="226"/>
      <c r="F140" s="226"/>
      <c r="G140" s="227"/>
      <c r="L140" s="180" t="s">
        <v>275</v>
      </c>
      <c r="O140" s="170">
        <v>3</v>
      </c>
    </row>
    <row r="141" spans="1:104" x14ac:dyDescent="0.2">
      <c r="A141" s="178"/>
      <c r="B141" s="181"/>
      <c r="C141" s="228" t="s">
        <v>276</v>
      </c>
      <c r="D141" s="229"/>
      <c r="E141" s="182">
        <v>20</v>
      </c>
      <c r="F141" s="183"/>
      <c r="G141" s="184"/>
      <c r="M141" s="180" t="s">
        <v>276</v>
      </c>
      <c r="O141" s="170"/>
    </row>
    <row r="142" spans="1:104" x14ac:dyDescent="0.2">
      <c r="A142" s="178"/>
      <c r="B142" s="181"/>
      <c r="C142" s="228" t="s">
        <v>277</v>
      </c>
      <c r="D142" s="229"/>
      <c r="E142" s="182">
        <v>23</v>
      </c>
      <c r="F142" s="183"/>
      <c r="G142" s="184"/>
      <c r="M142" s="180" t="s">
        <v>277</v>
      </c>
      <c r="O142" s="170"/>
    </row>
    <row r="143" spans="1:104" x14ac:dyDescent="0.2">
      <c r="A143" s="178"/>
      <c r="B143" s="181"/>
      <c r="C143" s="228" t="s">
        <v>278</v>
      </c>
      <c r="D143" s="229"/>
      <c r="E143" s="182">
        <v>2</v>
      </c>
      <c r="F143" s="183"/>
      <c r="G143" s="184"/>
      <c r="M143" s="180" t="s">
        <v>278</v>
      </c>
      <c r="O143" s="170"/>
    </row>
    <row r="144" spans="1:104" x14ac:dyDescent="0.2">
      <c r="A144" s="178"/>
      <c r="B144" s="181"/>
      <c r="C144" s="228" t="s">
        <v>279</v>
      </c>
      <c r="D144" s="229"/>
      <c r="E144" s="182">
        <v>23</v>
      </c>
      <c r="F144" s="183"/>
      <c r="G144" s="184"/>
      <c r="M144" s="180" t="s">
        <v>279</v>
      </c>
      <c r="O144" s="170"/>
    </row>
    <row r="145" spans="1:104" x14ac:dyDescent="0.2">
      <c r="A145" s="178"/>
      <c r="B145" s="181"/>
      <c r="C145" s="228" t="s">
        <v>280</v>
      </c>
      <c r="D145" s="229"/>
      <c r="E145" s="182">
        <v>14</v>
      </c>
      <c r="F145" s="183"/>
      <c r="G145" s="184"/>
      <c r="M145" s="180" t="s">
        <v>280</v>
      </c>
      <c r="O145" s="170"/>
    </row>
    <row r="146" spans="1:104" x14ac:dyDescent="0.2">
      <c r="A146" s="178"/>
      <c r="B146" s="181"/>
      <c r="C146" s="228" t="s">
        <v>281</v>
      </c>
      <c r="D146" s="229"/>
      <c r="E146" s="182">
        <v>0</v>
      </c>
      <c r="F146" s="183"/>
      <c r="G146" s="184"/>
      <c r="M146" s="180">
        <v>0</v>
      </c>
      <c r="O146" s="170"/>
    </row>
    <row r="147" spans="1:104" x14ac:dyDescent="0.2">
      <c r="A147" s="178"/>
      <c r="B147" s="181"/>
      <c r="C147" s="228" t="s">
        <v>282</v>
      </c>
      <c r="D147" s="229"/>
      <c r="E147" s="182">
        <v>102</v>
      </c>
      <c r="F147" s="183"/>
      <c r="G147" s="184"/>
      <c r="M147" s="180" t="s">
        <v>282</v>
      </c>
      <c r="O147" s="170"/>
    </row>
    <row r="148" spans="1:104" x14ac:dyDescent="0.2">
      <c r="A148" s="178"/>
      <c r="B148" s="181"/>
      <c r="C148" s="228" t="s">
        <v>281</v>
      </c>
      <c r="D148" s="229"/>
      <c r="E148" s="182">
        <v>0</v>
      </c>
      <c r="F148" s="183"/>
      <c r="G148" s="184"/>
      <c r="M148" s="180">
        <v>0</v>
      </c>
      <c r="O148" s="170"/>
    </row>
    <row r="149" spans="1:104" x14ac:dyDescent="0.2">
      <c r="A149" s="178"/>
      <c r="B149" s="181"/>
      <c r="C149" s="228" t="s">
        <v>283</v>
      </c>
      <c r="D149" s="229"/>
      <c r="E149" s="182">
        <v>3</v>
      </c>
      <c r="F149" s="183"/>
      <c r="G149" s="184"/>
      <c r="M149" s="180" t="s">
        <v>283</v>
      </c>
      <c r="O149" s="170"/>
    </row>
    <row r="150" spans="1:104" x14ac:dyDescent="0.2">
      <c r="A150" s="178"/>
      <c r="B150" s="181"/>
      <c r="C150" s="228" t="s">
        <v>284</v>
      </c>
      <c r="D150" s="229"/>
      <c r="E150" s="182">
        <v>80</v>
      </c>
      <c r="F150" s="183"/>
      <c r="G150" s="184"/>
      <c r="M150" s="180" t="s">
        <v>284</v>
      </c>
      <c r="O150" s="170"/>
    </row>
    <row r="151" spans="1:104" x14ac:dyDescent="0.2">
      <c r="A151" s="178"/>
      <c r="B151" s="181"/>
      <c r="C151" s="228" t="s">
        <v>285</v>
      </c>
      <c r="D151" s="229"/>
      <c r="E151" s="182">
        <v>57</v>
      </c>
      <c r="F151" s="183"/>
      <c r="G151" s="184"/>
      <c r="M151" s="180" t="s">
        <v>285</v>
      </c>
      <c r="O151" s="170"/>
    </row>
    <row r="152" spans="1:104" x14ac:dyDescent="0.2">
      <c r="A152" s="178"/>
      <c r="B152" s="181"/>
      <c r="C152" s="228" t="s">
        <v>286</v>
      </c>
      <c r="D152" s="229"/>
      <c r="E152" s="182">
        <v>20</v>
      </c>
      <c r="F152" s="183"/>
      <c r="G152" s="184"/>
      <c r="M152" s="180" t="s">
        <v>286</v>
      </c>
      <c r="O152" s="170"/>
    </row>
    <row r="153" spans="1:104" ht="22.5" x14ac:dyDescent="0.2">
      <c r="A153" s="171">
        <v>56</v>
      </c>
      <c r="B153" s="172" t="s">
        <v>287</v>
      </c>
      <c r="C153" s="173" t="s">
        <v>288</v>
      </c>
      <c r="D153" s="174" t="s">
        <v>101</v>
      </c>
      <c r="E153" s="175">
        <v>220</v>
      </c>
      <c r="F153" s="175">
        <v>0</v>
      </c>
      <c r="G153" s="176">
        <f>E153*F153</f>
        <v>0</v>
      </c>
      <c r="O153" s="170">
        <v>2</v>
      </c>
      <c r="AA153" s="146">
        <v>1</v>
      </c>
      <c r="AB153" s="146">
        <v>9</v>
      </c>
      <c r="AC153" s="146">
        <v>9</v>
      </c>
      <c r="AZ153" s="146">
        <v>4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</v>
      </c>
      <c r="CB153" s="177">
        <v>9</v>
      </c>
      <c r="CZ153" s="146">
        <v>6.0000000000000002E-5</v>
      </c>
    </row>
    <row r="154" spans="1:104" x14ac:dyDescent="0.2">
      <c r="A154" s="178"/>
      <c r="B154" s="179"/>
      <c r="C154" s="225" t="s">
        <v>289</v>
      </c>
      <c r="D154" s="226"/>
      <c r="E154" s="226"/>
      <c r="F154" s="226"/>
      <c r="G154" s="227"/>
      <c r="L154" s="180" t="s">
        <v>289</v>
      </c>
      <c r="O154" s="170">
        <v>3</v>
      </c>
    </row>
    <row r="155" spans="1:104" ht="22.5" x14ac:dyDescent="0.2">
      <c r="A155" s="171">
        <v>57</v>
      </c>
      <c r="B155" s="172" t="s">
        <v>290</v>
      </c>
      <c r="C155" s="173" t="s">
        <v>291</v>
      </c>
      <c r="D155" s="174" t="s">
        <v>101</v>
      </c>
      <c r="E155" s="175">
        <v>160</v>
      </c>
      <c r="F155" s="175">
        <v>0</v>
      </c>
      <c r="G155" s="176">
        <f>E155*F155</f>
        <v>0</v>
      </c>
      <c r="O155" s="170">
        <v>2</v>
      </c>
      <c r="AA155" s="146">
        <v>1</v>
      </c>
      <c r="AB155" s="146">
        <v>9</v>
      </c>
      <c r="AC155" s="146">
        <v>9</v>
      </c>
      <c r="AZ155" s="146">
        <v>4</v>
      </c>
      <c r="BA155" s="146">
        <f>IF(AZ155=1,G155,0)</f>
        <v>0</v>
      </c>
      <c r="BB155" s="146">
        <f>IF(AZ155=2,G155,0)</f>
        <v>0</v>
      </c>
      <c r="BC155" s="146">
        <f>IF(AZ155=3,G155,0)</f>
        <v>0</v>
      </c>
      <c r="BD155" s="146">
        <f>IF(AZ155=4,G155,0)</f>
        <v>0</v>
      </c>
      <c r="BE155" s="146">
        <f>IF(AZ155=5,G155,0)</f>
        <v>0</v>
      </c>
      <c r="CA155" s="177">
        <v>1</v>
      </c>
      <c r="CB155" s="177">
        <v>9</v>
      </c>
      <c r="CZ155" s="146">
        <v>2.7999999999999998E-4</v>
      </c>
    </row>
    <row r="156" spans="1:104" ht="22.5" x14ac:dyDescent="0.2">
      <c r="A156" s="171">
        <v>58</v>
      </c>
      <c r="B156" s="172" t="s">
        <v>292</v>
      </c>
      <c r="C156" s="173" t="s">
        <v>293</v>
      </c>
      <c r="D156" s="174" t="s">
        <v>91</v>
      </c>
      <c r="E156" s="175">
        <v>72</v>
      </c>
      <c r="F156" s="175">
        <v>0</v>
      </c>
      <c r="G156" s="176">
        <f>E156*F156</f>
        <v>0</v>
      </c>
      <c r="O156" s="170">
        <v>2</v>
      </c>
      <c r="AA156" s="146">
        <v>1</v>
      </c>
      <c r="AB156" s="146">
        <v>9</v>
      </c>
      <c r="AC156" s="146">
        <v>9</v>
      </c>
      <c r="AZ156" s="146">
        <v>4</v>
      </c>
      <c r="BA156" s="146">
        <f>IF(AZ156=1,G156,0)</f>
        <v>0</v>
      </c>
      <c r="BB156" s="146">
        <f>IF(AZ156=2,G156,0)</f>
        <v>0</v>
      </c>
      <c r="BC156" s="146">
        <f>IF(AZ156=3,G156,0)</f>
        <v>0</v>
      </c>
      <c r="BD156" s="146">
        <f>IF(AZ156=4,G156,0)</f>
        <v>0</v>
      </c>
      <c r="BE156" s="146">
        <f>IF(AZ156=5,G156,0)</f>
        <v>0</v>
      </c>
      <c r="CA156" s="177">
        <v>1</v>
      </c>
      <c r="CB156" s="177">
        <v>9</v>
      </c>
      <c r="CZ156" s="146">
        <v>2.5000000000000001E-4</v>
      </c>
    </row>
    <row r="157" spans="1:104" x14ac:dyDescent="0.2">
      <c r="A157" s="178"/>
      <c r="B157" s="179"/>
      <c r="C157" s="225" t="s">
        <v>294</v>
      </c>
      <c r="D157" s="226"/>
      <c r="E157" s="226"/>
      <c r="F157" s="226"/>
      <c r="G157" s="227"/>
      <c r="L157" s="180" t="s">
        <v>294</v>
      </c>
      <c r="O157" s="170">
        <v>3</v>
      </c>
    </row>
    <row r="158" spans="1:104" x14ac:dyDescent="0.2">
      <c r="A158" s="171">
        <v>59</v>
      </c>
      <c r="B158" s="172" t="s">
        <v>295</v>
      </c>
      <c r="C158" s="173" t="s">
        <v>296</v>
      </c>
      <c r="D158" s="174" t="s">
        <v>91</v>
      </c>
      <c r="E158" s="175">
        <v>1</v>
      </c>
      <c r="F158" s="175">
        <v>0</v>
      </c>
      <c r="G158" s="176">
        <f>E158*F158</f>
        <v>0</v>
      </c>
      <c r="O158" s="170">
        <v>2</v>
      </c>
      <c r="AA158" s="146">
        <v>1</v>
      </c>
      <c r="AB158" s="146">
        <v>9</v>
      </c>
      <c r="AC158" s="146">
        <v>9</v>
      </c>
      <c r="AZ158" s="146">
        <v>4</v>
      </c>
      <c r="BA158" s="146">
        <f>IF(AZ158=1,G158,0)</f>
        <v>0</v>
      </c>
      <c r="BB158" s="146">
        <f>IF(AZ158=2,G158,0)</f>
        <v>0</v>
      </c>
      <c r="BC158" s="146">
        <f>IF(AZ158=3,G158,0)</f>
        <v>0</v>
      </c>
      <c r="BD158" s="146">
        <f>IF(AZ158=4,G158,0)</f>
        <v>0</v>
      </c>
      <c r="BE158" s="146">
        <f>IF(AZ158=5,G158,0)</f>
        <v>0</v>
      </c>
      <c r="CA158" s="177">
        <v>1</v>
      </c>
      <c r="CB158" s="177">
        <v>9</v>
      </c>
      <c r="CZ158" s="146">
        <v>0</v>
      </c>
    </row>
    <row r="159" spans="1:104" x14ac:dyDescent="0.2">
      <c r="A159" s="178"/>
      <c r="B159" s="179"/>
      <c r="C159" s="225" t="s">
        <v>297</v>
      </c>
      <c r="D159" s="226"/>
      <c r="E159" s="226"/>
      <c r="F159" s="226"/>
      <c r="G159" s="227"/>
      <c r="L159" s="180" t="s">
        <v>297</v>
      </c>
      <c r="O159" s="170">
        <v>3</v>
      </c>
    </row>
    <row r="160" spans="1:104" x14ac:dyDescent="0.2">
      <c r="A160" s="171">
        <v>60</v>
      </c>
      <c r="B160" s="172" t="s">
        <v>298</v>
      </c>
      <c r="C160" s="173" t="s">
        <v>299</v>
      </c>
      <c r="D160" s="174" t="s">
        <v>91</v>
      </c>
      <c r="E160" s="175">
        <v>1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9</v>
      </c>
      <c r="AC160" s="146">
        <v>9</v>
      </c>
      <c r="AZ160" s="146">
        <v>4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9</v>
      </c>
      <c r="CZ160" s="146">
        <v>0</v>
      </c>
    </row>
    <row r="161" spans="1:104" ht="22.5" x14ac:dyDescent="0.2">
      <c r="A161" s="178"/>
      <c r="B161" s="179"/>
      <c r="C161" s="225" t="s">
        <v>300</v>
      </c>
      <c r="D161" s="226"/>
      <c r="E161" s="226"/>
      <c r="F161" s="226"/>
      <c r="G161" s="227"/>
      <c r="L161" s="180" t="s">
        <v>300</v>
      </c>
      <c r="O161" s="170">
        <v>3</v>
      </c>
    </row>
    <row r="162" spans="1:104" x14ac:dyDescent="0.2">
      <c r="A162" s="171">
        <v>61</v>
      </c>
      <c r="B162" s="172" t="s">
        <v>301</v>
      </c>
      <c r="C162" s="173" t="s">
        <v>302</v>
      </c>
      <c r="D162" s="174" t="s">
        <v>91</v>
      </c>
      <c r="E162" s="175">
        <v>1</v>
      </c>
      <c r="F162" s="175">
        <v>0</v>
      </c>
      <c r="G162" s="176">
        <f>E162*F162</f>
        <v>0</v>
      </c>
      <c r="O162" s="170">
        <v>2</v>
      </c>
      <c r="AA162" s="146">
        <v>1</v>
      </c>
      <c r="AB162" s="146">
        <v>9</v>
      </c>
      <c r="AC162" s="146">
        <v>9</v>
      </c>
      <c r="AZ162" s="146">
        <v>4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1</v>
      </c>
      <c r="CB162" s="177">
        <v>9</v>
      </c>
      <c r="CZ162" s="146">
        <v>0</v>
      </c>
    </row>
    <row r="163" spans="1:104" x14ac:dyDescent="0.2">
      <c r="A163" s="178"/>
      <c r="B163" s="179"/>
      <c r="C163" s="225" t="s">
        <v>303</v>
      </c>
      <c r="D163" s="226"/>
      <c r="E163" s="226"/>
      <c r="F163" s="226"/>
      <c r="G163" s="227"/>
      <c r="L163" s="180" t="s">
        <v>303</v>
      </c>
      <c r="O163" s="170">
        <v>3</v>
      </c>
    </row>
    <row r="164" spans="1:104" ht="22.5" x14ac:dyDescent="0.2">
      <c r="A164" s="171">
        <v>62</v>
      </c>
      <c r="B164" s="172" t="s">
        <v>304</v>
      </c>
      <c r="C164" s="173" t="s">
        <v>305</v>
      </c>
      <c r="D164" s="174" t="s">
        <v>101</v>
      </c>
      <c r="E164" s="175">
        <v>2730</v>
      </c>
      <c r="F164" s="175">
        <v>0</v>
      </c>
      <c r="G164" s="176">
        <f>E164*F164</f>
        <v>0</v>
      </c>
      <c r="O164" s="170">
        <v>2</v>
      </c>
      <c r="AA164" s="146">
        <v>1</v>
      </c>
      <c r="AB164" s="146">
        <v>9</v>
      </c>
      <c r="AC164" s="146">
        <v>9</v>
      </c>
      <c r="AZ164" s="146">
        <v>4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1</v>
      </c>
      <c r="CB164" s="177">
        <v>9</v>
      </c>
      <c r="CZ164" s="146">
        <v>1.7000000000000001E-4</v>
      </c>
    </row>
    <row r="165" spans="1:104" x14ac:dyDescent="0.2">
      <c r="A165" s="178"/>
      <c r="B165" s="181"/>
      <c r="C165" s="228" t="s">
        <v>306</v>
      </c>
      <c r="D165" s="229"/>
      <c r="E165" s="182">
        <v>150</v>
      </c>
      <c r="F165" s="183"/>
      <c r="G165" s="184"/>
      <c r="M165" s="180" t="s">
        <v>306</v>
      </c>
      <c r="O165" s="170"/>
    </row>
    <row r="166" spans="1:104" x14ac:dyDescent="0.2">
      <c r="A166" s="178"/>
      <c r="B166" s="181"/>
      <c r="C166" s="228" t="s">
        <v>307</v>
      </c>
      <c r="D166" s="229"/>
      <c r="E166" s="182">
        <v>600</v>
      </c>
      <c r="F166" s="183"/>
      <c r="G166" s="184"/>
      <c r="M166" s="180" t="s">
        <v>307</v>
      </c>
      <c r="O166" s="170"/>
    </row>
    <row r="167" spans="1:104" x14ac:dyDescent="0.2">
      <c r="A167" s="178"/>
      <c r="B167" s="181"/>
      <c r="C167" s="228" t="s">
        <v>308</v>
      </c>
      <c r="D167" s="229"/>
      <c r="E167" s="182">
        <v>510</v>
      </c>
      <c r="F167" s="183"/>
      <c r="G167" s="184"/>
      <c r="M167" s="180" t="s">
        <v>308</v>
      </c>
      <c r="O167" s="170"/>
    </row>
    <row r="168" spans="1:104" x14ac:dyDescent="0.2">
      <c r="A168" s="178"/>
      <c r="B168" s="181"/>
      <c r="C168" s="228" t="s">
        <v>309</v>
      </c>
      <c r="D168" s="229"/>
      <c r="E168" s="182">
        <v>520</v>
      </c>
      <c r="F168" s="183"/>
      <c r="G168" s="184"/>
      <c r="M168" s="180" t="s">
        <v>309</v>
      </c>
      <c r="O168" s="170"/>
    </row>
    <row r="169" spans="1:104" x14ac:dyDescent="0.2">
      <c r="A169" s="178"/>
      <c r="B169" s="181"/>
      <c r="C169" s="228" t="s">
        <v>310</v>
      </c>
      <c r="D169" s="229"/>
      <c r="E169" s="182">
        <v>250</v>
      </c>
      <c r="F169" s="183"/>
      <c r="G169" s="184"/>
      <c r="M169" s="180" t="s">
        <v>310</v>
      </c>
      <c r="O169" s="170"/>
    </row>
    <row r="170" spans="1:104" x14ac:dyDescent="0.2">
      <c r="A170" s="178"/>
      <c r="B170" s="181"/>
      <c r="C170" s="228" t="s">
        <v>311</v>
      </c>
      <c r="D170" s="229"/>
      <c r="E170" s="182">
        <v>200</v>
      </c>
      <c r="F170" s="183"/>
      <c r="G170" s="184"/>
      <c r="M170" s="180" t="s">
        <v>311</v>
      </c>
      <c r="O170" s="170"/>
    </row>
    <row r="171" spans="1:104" x14ac:dyDescent="0.2">
      <c r="A171" s="178"/>
      <c r="B171" s="181"/>
      <c r="C171" s="228" t="s">
        <v>312</v>
      </c>
      <c r="D171" s="229"/>
      <c r="E171" s="182">
        <v>500</v>
      </c>
      <c r="F171" s="183"/>
      <c r="G171" s="184"/>
      <c r="M171" s="180" t="s">
        <v>312</v>
      </c>
      <c r="O171" s="170"/>
    </row>
    <row r="172" spans="1:104" ht="22.5" x14ac:dyDescent="0.2">
      <c r="A172" s="171">
        <v>63</v>
      </c>
      <c r="B172" s="172" t="s">
        <v>313</v>
      </c>
      <c r="C172" s="173" t="s">
        <v>314</v>
      </c>
      <c r="D172" s="174" t="s">
        <v>101</v>
      </c>
      <c r="E172" s="175">
        <v>4100</v>
      </c>
      <c r="F172" s="175">
        <v>0</v>
      </c>
      <c r="G172" s="176">
        <f>E172*F172</f>
        <v>0</v>
      </c>
      <c r="O172" s="170">
        <v>2</v>
      </c>
      <c r="AA172" s="146">
        <v>1</v>
      </c>
      <c r="AB172" s="146">
        <v>9</v>
      </c>
      <c r="AC172" s="146">
        <v>9</v>
      </c>
      <c r="AZ172" s="146">
        <v>4</v>
      </c>
      <c r="BA172" s="146">
        <f>IF(AZ172=1,G172,0)</f>
        <v>0</v>
      </c>
      <c r="BB172" s="146">
        <f>IF(AZ172=2,G172,0)</f>
        <v>0</v>
      </c>
      <c r="BC172" s="146">
        <f>IF(AZ172=3,G172,0)</f>
        <v>0</v>
      </c>
      <c r="BD172" s="146">
        <f>IF(AZ172=4,G172,0)</f>
        <v>0</v>
      </c>
      <c r="BE172" s="146">
        <f>IF(AZ172=5,G172,0)</f>
        <v>0</v>
      </c>
      <c r="CA172" s="177">
        <v>1</v>
      </c>
      <c r="CB172" s="177">
        <v>9</v>
      </c>
      <c r="CZ172" s="146">
        <v>2.3000000000000001E-4</v>
      </c>
    </row>
    <row r="173" spans="1:104" x14ac:dyDescent="0.2">
      <c r="A173" s="178"/>
      <c r="B173" s="181"/>
      <c r="C173" s="228" t="s">
        <v>180</v>
      </c>
      <c r="D173" s="229"/>
      <c r="E173" s="182">
        <v>50</v>
      </c>
      <c r="F173" s="183"/>
      <c r="G173" s="184"/>
      <c r="M173" s="180" t="s">
        <v>180</v>
      </c>
      <c r="O173" s="170"/>
    </row>
    <row r="174" spans="1:104" x14ac:dyDescent="0.2">
      <c r="A174" s="178"/>
      <c r="B174" s="181"/>
      <c r="C174" s="228" t="s">
        <v>315</v>
      </c>
      <c r="D174" s="229"/>
      <c r="E174" s="182">
        <v>1080</v>
      </c>
      <c r="F174" s="183"/>
      <c r="G174" s="184"/>
      <c r="M174" s="180" t="s">
        <v>315</v>
      </c>
      <c r="O174" s="170"/>
    </row>
    <row r="175" spans="1:104" x14ac:dyDescent="0.2">
      <c r="A175" s="178"/>
      <c r="B175" s="181"/>
      <c r="C175" s="228" t="s">
        <v>316</v>
      </c>
      <c r="D175" s="229"/>
      <c r="E175" s="182">
        <v>1250</v>
      </c>
      <c r="F175" s="183"/>
      <c r="G175" s="184"/>
      <c r="M175" s="180" t="s">
        <v>316</v>
      </c>
      <c r="O175" s="170"/>
    </row>
    <row r="176" spans="1:104" x14ac:dyDescent="0.2">
      <c r="A176" s="178"/>
      <c r="B176" s="181"/>
      <c r="C176" s="228" t="s">
        <v>317</v>
      </c>
      <c r="D176" s="229"/>
      <c r="E176" s="182">
        <v>1200</v>
      </c>
      <c r="F176" s="183"/>
      <c r="G176" s="184"/>
      <c r="M176" s="180" t="s">
        <v>317</v>
      </c>
      <c r="O176" s="170"/>
    </row>
    <row r="177" spans="1:104" x14ac:dyDescent="0.2">
      <c r="A177" s="178"/>
      <c r="B177" s="181"/>
      <c r="C177" s="228" t="s">
        <v>318</v>
      </c>
      <c r="D177" s="229"/>
      <c r="E177" s="182">
        <v>120</v>
      </c>
      <c r="F177" s="183"/>
      <c r="G177" s="184"/>
      <c r="M177" s="180" t="s">
        <v>318</v>
      </c>
      <c r="O177" s="170"/>
    </row>
    <row r="178" spans="1:104" x14ac:dyDescent="0.2">
      <c r="A178" s="178"/>
      <c r="B178" s="181"/>
      <c r="C178" s="228" t="s">
        <v>319</v>
      </c>
      <c r="D178" s="229"/>
      <c r="E178" s="182">
        <v>400</v>
      </c>
      <c r="F178" s="183"/>
      <c r="G178" s="184"/>
      <c r="M178" s="180" t="s">
        <v>319</v>
      </c>
      <c r="O178" s="170"/>
    </row>
    <row r="179" spans="1:104" x14ac:dyDescent="0.2">
      <c r="A179" s="178"/>
      <c r="B179" s="181"/>
      <c r="C179" s="228" t="s">
        <v>281</v>
      </c>
      <c r="D179" s="229"/>
      <c r="E179" s="182">
        <v>0</v>
      </c>
      <c r="F179" s="183"/>
      <c r="G179" s="184"/>
      <c r="M179" s="180">
        <v>0</v>
      </c>
      <c r="O179" s="170"/>
    </row>
    <row r="180" spans="1:104" x14ac:dyDescent="0.2">
      <c r="A180" s="178"/>
      <c r="B180" s="181"/>
      <c r="C180" s="228" t="s">
        <v>281</v>
      </c>
      <c r="D180" s="229"/>
      <c r="E180" s="182">
        <v>0</v>
      </c>
      <c r="F180" s="183"/>
      <c r="G180" s="184"/>
      <c r="M180" s="180">
        <v>0</v>
      </c>
      <c r="O180" s="170"/>
    </row>
    <row r="181" spans="1:104" x14ac:dyDescent="0.2">
      <c r="A181" s="178"/>
      <c r="B181" s="181"/>
      <c r="C181" s="228" t="s">
        <v>281</v>
      </c>
      <c r="D181" s="229"/>
      <c r="E181" s="182">
        <v>0</v>
      </c>
      <c r="F181" s="183"/>
      <c r="G181" s="184"/>
      <c r="M181" s="180">
        <v>0</v>
      </c>
      <c r="O181" s="170"/>
    </row>
    <row r="182" spans="1:104" ht="22.5" x14ac:dyDescent="0.2">
      <c r="A182" s="171">
        <v>64</v>
      </c>
      <c r="B182" s="172" t="s">
        <v>320</v>
      </c>
      <c r="C182" s="173" t="s">
        <v>321</v>
      </c>
      <c r="D182" s="174" t="s">
        <v>101</v>
      </c>
      <c r="E182" s="175">
        <v>85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9</v>
      </c>
      <c r="AC182" s="146">
        <v>9</v>
      </c>
      <c r="AZ182" s="146">
        <v>4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9</v>
      </c>
      <c r="CZ182" s="146">
        <v>2.2000000000000001E-4</v>
      </c>
    </row>
    <row r="183" spans="1:104" ht="22.5" x14ac:dyDescent="0.2">
      <c r="A183" s="171">
        <v>65</v>
      </c>
      <c r="B183" s="172" t="s">
        <v>322</v>
      </c>
      <c r="C183" s="173" t="s">
        <v>323</v>
      </c>
      <c r="D183" s="174" t="s">
        <v>101</v>
      </c>
      <c r="E183" s="175">
        <v>110</v>
      </c>
      <c r="F183" s="175">
        <v>0</v>
      </c>
      <c r="G183" s="176">
        <f>E183*F183</f>
        <v>0</v>
      </c>
      <c r="O183" s="170">
        <v>2</v>
      </c>
      <c r="AA183" s="146">
        <v>1</v>
      </c>
      <c r="AB183" s="146">
        <v>9</v>
      </c>
      <c r="AC183" s="146">
        <v>9</v>
      </c>
      <c r="AZ183" s="146">
        <v>4</v>
      </c>
      <c r="BA183" s="146">
        <f>IF(AZ183=1,G183,0)</f>
        <v>0</v>
      </c>
      <c r="BB183" s="146">
        <f>IF(AZ183=2,G183,0)</f>
        <v>0</v>
      </c>
      <c r="BC183" s="146">
        <f>IF(AZ183=3,G183,0)</f>
        <v>0</v>
      </c>
      <c r="BD183" s="146">
        <f>IF(AZ183=4,G183,0)</f>
        <v>0</v>
      </c>
      <c r="BE183" s="146">
        <f>IF(AZ183=5,G183,0)</f>
        <v>0</v>
      </c>
      <c r="CA183" s="177">
        <v>1</v>
      </c>
      <c r="CB183" s="177">
        <v>9</v>
      </c>
      <c r="CZ183" s="146">
        <v>3.2000000000000003E-4</v>
      </c>
    </row>
    <row r="184" spans="1:104" ht="22.5" x14ac:dyDescent="0.2">
      <c r="A184" s="171">
        <v>66</v>
      </c>
      <c r="B184" s="172" t="s">
        <v>324</v>
      </c>
      <c r="C184" s="173" t="s">
        <v>325</v>
      </c>
      <c r="D184" s="174" t="s">
        <v>101</v>
      </c>
      <c r="E184" s="175">
        <v>70</v>
      </c>
      <c r="F184" s="175">
        <v>0</v>
      </c>
      <c r="G184" s="176">
        <f>E184*F184</f>
        <v>0</v>
      </c>
      <c r="O184" s="170">
        <v>2</v>
      </c>
      <c r="AA184" s="146">
        <v>1</v>
      </c>
      <c r="AB184" s="146">
        <v>9</v>
      </c>
      <c r="AC184" s="146">
        <v>9</v>
      </c>
      <c r="AZ184" s="146">
        <v>4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1</v>
      </c>
      <c r="CB184" s="177">
        <v>9</v>
      </c>
      <c r="CZ184" s="146">
        <v>4.2999999999999999E-4</v>
      </c>
    </row>
    <row r="185" spans="1:104" ht="22.5" x14ac:dyDescent="0.2">
      <c r="A185" s="171">
        <v>67</v>
      </c>
      <c r="B185" s="172" t="s">
        <v>326</v>
      </c>
      <c r="C185" s="173" t="s">
        <v>327</v>
      </c>
      <c r="D185" s="174" t="s">
        <v>101</v>
      </c>
      <c r="E185" s="175">
        <v>192</v>
      </c>
      <c r="F185" s="175">
        <v>0</v>
      </c>
      <c r="G185" s="176">
        <f>E185*F185</f>
        <v>0</v>
      </c>
      <c r="O185" s="170">
        <v>2</v>
      </c>
      <c r="AA185" s="146">
        <v>1</v>
      </c>
      <c r="AB185" s="146">
        <v>9</v>
      </c>
      <c r="AC185" s="146">
        <v>9</v>
      </c>
      <c r="AZ185" s="146">
        <v>4</v>
      </c>
      <c r="BA185" s="146">
        <f>IF(AZ185=1,G185,0)</f>
        <v>0</v>
      </c>
      <c r="BB185" s="146">
        <f>IF(AZ185=2,G185,0)</f>
        <v>0</v>
      </c>
      <c r="BC185" s="146">
        <f>IF(AZ185=3,G185,0)</f>
        <v>0</v>
      </c>
      <c r="BD185" s="146">
        <f>IF(AZ185=4,G185,0)</f>
        <v>0</v>
      </c>
      <c r="BE185" s="146">
        <f>IF(AZ185=5,G185,0)</f>
        <v>0</v>
      </c>
      <c r="CA185" s="177">
        <v>1</v>
      </c>
      <c r="CB185" s="177">
        <v>9</v>
      </c>
      <c r="CZ185" s="146">
        <v>8.0000000000000004E-4</v>
      </c>
    </row>
    <row r="186" spans="1:104" x14ac:dyDescent="0.2">
      <c r="A186" s="178"/>
      <c r="B186" s="181"/>
      <c r="C186" s="228" t="s">
        <v>328</v>
      </c>
      <c r="D186" s="229"/>
      <c r="E186" s="182">
        <v>85</v>
      </c>
      <c r="F186" s="183"/>
      <c r="G186" s="184"/>
      <c r="M186" s="180" t="s">
        <v>328</v>
      </c>
      <c r="O186" s="170"/>
    </row>
    <row r="187" spans="1:104" x14ac:dyDescent="0.2">
      <c r="A187" s="178"/>
      <c r="B187" s="181"/>
      <c r="C187" s="228" t="s">
        <v>329</v>
      </c>
      <c r="D187" s="229"/>
      <c r="E187" s="182">
        <v>90</v>
      </c>
      <c r="F187" s="183"/>
      <c r="G187" s="184"/>
      <c r="M187" s="180" t="s">
        <v>329</v>
      </c>
      <c r="O187" s="170"/>
    </row>
    <row r="188" spans="1:104" x14ac:dyDescent="0.2">
      <c r="A188" s="178"/>
      <c r="B188" s="181"/>
      <c r="C188" s="228" t="s">
        <v>330</v>
      </c>
      <c r="D188" s="229"/>
      <c r="E188" s="182">
        <v>17</v>
      </c>
      <c r="F188" s="183"/>
      <c r="G188" s="184"/>
      <c r="M188" s="180" t="s">
        <v>330</v>
      </c>
      <c r="O188" s="170"/>
    </row>
    <row r="189" spans="1:104" x14ac:dyDescent="0.2">
      <c r="A189" s="171">
        <v>68</v>
      </c>
      <c r="B189" s="172" t="s">
        <v>331</v>
      </c>
      <c r="C189" s="173" t="s">
        <v>332</v>
      </c>
      <c r="D189" s="174" t="s">
        <v>73</v>
      </c>
      <c r="E189" s="175">
        <v>1</v>
      </c>
      <c r="F189" s="175">
        <v>0</v>
      </c>
      <c r="G189" s="176">
        <f>E189*F189</f>
        <v>0</v>
      </c>
      <c r="O189" s="170">
        <v>2</v>
      </c>
      <c r="AA189" s="146">
        <v>1</v>
      </c>
      <c r="AB189" s="146">
        <v>9</v>
      </c>
      <c r="AC189" s="146">
        <v>9</v>
      </c>
      <c r="AZ189" s="146">
        <v>4</v>
      </c>
      <c r="BA189" s="146">
        <f>IF(AZ189=1,G189,0)</f>
        <v>0</v>
      </c>
      <c r="BB189" s="146">
        <f>IF(AZ189=2,G189,0)</f>
        <v>0</v>
      </c>
      <c r="BC189" s="146">
        <f>IF(AZ189=3,G189,0)</f>
        <v>0</v>
      </c>
      <c r="BD189" s="146">
        <f>IF(AZ189=4,G189,0)</f>
        <v>0</v>
      </c>
      <c r="BE189" s="146">
        <f>IF(AZ189=5,G189,0)</f>
        <v>0</v>
      </c>
      <c r="CA189" s="177">
        <v>1</v>
      </c>
      <c r="CB189" s="177">
        <v>9</v>
      </c>
      <c r="CZ189" s="146">
        <v>0</v>
      </c>
    </row>
    <row r="190" spans="1:104" x14ac:dyDescent="0.2">
      <c r="A190" s="171">
        <v>69</v>
      </c>
      <c r="B190" s="172" t="s">
        <v>333</v>
      </c>
      <c r="C190" s="173" t="s">
        <v>334</v>
      </c>
      <c r="D190" s="174" t="s">
        <v>91</v>
      </c>
      <c r="E190" s="175">
        <v>4</v>
      </c>
      <c r="F190" s="175">
        <v>0</v>
      </c>
      <c r="G190" s="176">
        <f>E190*F190</f>
        <v>0</v>
      </c>
      <c r="O190" s="170">
        <v>2</v>
      </c>
      <c r="AA190" s="146">
        <v>1</v>
      </c>
      <c r="AB190" s="146">
        <v>7</v>
      </c>
      <c r="AC190" s="146">
        <v>7</v>
      </c>
      <c r="AZ190" s="146">
        <v>4</v>
      </c>
      <c r="BA190" s="146">
        <f>IF(AZ190=1,G190,0)</f>
        <v>0</v>
      </c>
      <c r="BB190" s="146">
        <f>IF(AZ190=2,G190,0)</f>
        <v>0</v>
      </c>
      <c r="BC190" s="146">
        <f>IF(AZ190=3,G190,0)</f>
        <v>0</v>
      </c>
      <c r="BD190" s="146">
        <f>IF(AZ190=4,G190,0)</f>
        <v>0</v>
      </c>
      <c r="BE190" s="146">
        <f>IF(AZ190=5,G190,0)</f>
        <v>0</v>
      </c>
      <c r="CA190" s="177">
        <v>1</v>
      </c>
      <c r="CB190" s="177">
        <v>7</v>
      </c>
      <c r="CZ190" s="146">
        <v>0</v>
      </c>
    </row>
    <row r="191" spans="1:104" x14ac:dyDescent="0.2">
      <c r="A191" s="171">
        <v>70</v>
      </c>
      <c r="B191" s="172" t="s">
        <v>335</v>
      </c>
      <c r="C191" s="173" t="s">
        <v>336</v>
      </c>
      <c r="D191" s="174" t="s">
        <v>91</v>
      </c>
      <c r="E191" s="175">
        <v>20</v>
      </c>
      <c r="F191" s="175">
        <v>0</v>
      </c>
      <c r="G191" s="176">
        <f>E191*F191</f>
        <v>0</v>
      </c>
      <c r="O191" s="170">
        <v>2</v>
      </c>
      <c r="AA191" s="146">
        <v>3</v>
      </c>
      <c r="AB191" s="146">
        <v>9</v>
      </c>
      <c r="AC191" s="146" t="s">
        <v>335</v>
      </c>
      <c r="AZ191" s="146">
        <v>3</v>
      </c>
      <c r="BA191" s="146">
        <f>IF(AZ191=1,G191,0)</f>
        <v>0</v>
      </c>
      <c r="BB191" s="146">
        <f>IF(AZ191=2,G191,0)</f>
        <v>0</v>
      </c>
      <c r="BC191" s="146">
        <f>IF(AZ191=3,G191,0)</f>
        <v>0</v>
      </c>
      <c r="BD191" s="146">
        <f>IF(AZ191=4,G191,0)</f>
        <v>0</v>
      </c>
      <c r="BE191" s="146">
        <f>IF(AZ191=5,G191,0)</f>
        <v>0</v>
      </c>
      <c r="CA191" s="177">
        <v>3</v>
      </c>
      <c r="CB191" s="177">
        <v>9</v>
      </c>
      <c r="CZ191" s="146">
        <v>0</v>
      </c>
    </row>
    <row r="192" spans="1:104" x14ac:dyDescent="0.2">
      <c r="A192" s="178"/>
      <c r="B192" s="179"/>
      <c r="C192" s="225" t="s">
        <v>337</v>
      </c>
      <c r="D192" s="226"/>
      <c r="E192" s="226"/>
      <c r="F192" s="226"/>
      <c r="G192" s="227"/>
      <c r="L192" s="180" t="s">
        <v>337</v>
      </c>
      <c r="O192" s="170">
        <v>3</v>
      </c>
    </row>
    <row r="193" spans="1:104" x14ac:dyDescent="0.2">
      <c r="A193" s="178"/>
      <c r="B193" s="181"/>
      <c r="C193" s="228" t="s">
        <v>338</v>
      </c>
      <c r="D193" s="229"/>
      <c r="E193" s="182">
        <v>15</v>
      </c>
      <c r="F193" s="183"/>
      <c r="G193" s="184"/>
      <c r="M193" s="180" t="s">
        <v>338</v>
      </c>
      <c r="O193" s="170"/>
    </row>
    <row r="194" spans="1:104" x14ac:dyDescent="0.2">
      <c r="A194" s="178"/>
      <c r="B194" s="181"/>
      <c r="C194" s="228" t="s">
        <v>339</v>
      </c>
      <c r="D194" s="229"/>
      <c r="E194" s="182">
        <v>5</v>
      </c>
      <c r="F194" s="183"/>
      <c r="G194" s="184"/>
      <c r="M194" s="180" t="s">
        <v>339</v>
      </c>
      <c r="O194" s="170"/>
    </row>
    <row r="195" spans="1:104" x14ac:dyDescent="0.2">
      <c r="A195" s="171">
        <v>71</v>
      </c>
      <c r="B195" s="172" t="s">
        <v>340</v>
      </c>
      <c r="C195" s="173" t="s">
        <v>341</v>
      </c>
      <c r="D195" s="174" t="s">
        <v>91</v>
      </c>
      <c r="E195" s="175">
        <v>23</v>
      </c>
      <c r="F195" s="175">
        <v>0</v>
      </c>
      <c r="G195" s="176">
        <f>E195*F195</f>
        <v>0</v>
      </c>
      <c r="O195" s="170">
        <v>2</v>
      </c>
      <c r="AA195" s="146">
        <v>3</v>
      </c>
      <c r="AB195" s="146">
        <v>9</v>
      </c>
      <c r="AC195" s="146" t="s">
        <v>340</v>
      </c>
      <c r="AZ195" s="146">
        <v>3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7">
        <v>3</v>
      </c>
      <c r="CB195" s="177">
        <v>9</v>
      </c>
      <c r="CZ195" s="146">
        <v>0</v>
      </c>
    </row>
    <row r="196" spans="1:104" x14ac:dyDescent="0.2">
      <c r="A196" s="178"/>
      <c r="B196" s="179"/>
      <c r="C196" s="225" t="s">
        <v>342</v>
      </c>
      <c r="D196" s="226"/>
      <c r="E196" s="226"/>
      <c r="F196" s="226"/>
      <c r="G196" s="227"/>
      <c r="L196" s="180" t="s">
        <v>342</v>
      </c>
      <c r="O196" s="170">
        <v>3</v>
      </c>
    </row>
    <row r="197" spans="1:104" x14ac:dyDescent="0.2">
      <c r="A197" s="178"/>
      <c r="B197" s="181"/>
      <c r="C197" s="228" t="s">
        <v>343</v>
      </c>
      <c r="D197" s="229"/>
      <c r="E197" s="182">
        <v>12</v>
      </c>
      <c r="F197" s="183"/>
      <c r="G197" s="184"/>
      <c r="M197" s="180" t="s">
        <v>343</v>
      </c>
      <c r="O197" s="170"/>
    </row>
    <row r="198" spans="1:104" x14ac:dyDescent="0.2">
      <c r="A198" s="178"/>
      <c r="B198" s="181"/>
      <c r="C198" s="228" t="s">
        <v>344</v>
      </c>
      <c r="D198" s="229"/>
      <c r="E198" s="182">
        <v>8</v>
      </c>
      <c r="F198" s="183"/>
      <c r="G198" s="184"/>
      <c r="M198" s="180" t="s">
        <v>344</v>
      </c>
      <c r="O198" s="170"/>
    </row>
    <row r="199" spans="1:104" x14ac:dyDescent="0.2">
      <c r="A199" s="178"/>
      <c r="B199" s="181"/>
      <c r="C199" s="228" t="s">
        <v>345</v>
      </c>
      <c r="D199" s="229"/>
      <c r="E199" s="182">
        <v>3</v>
      </c>
      <c r="F199" s="183"/>
      <c r="G199" s="184"/>
      <c r="M199" s="180" t="s">
        <v>345</v>
      </c>
      <c r="O199" s="170"/>
    </row>
    <row r="200" spans="1:104" x14ac:dyDescent="0.2">
      <c r="A200" s="171">
        <v>72</v>
      </c>
      <c r="B200" s="172" t="s">
        <v>346</v>
      </c>
      <c r="C200" s="173" t="s">
        <v>347</v>
      </c>
      <c r="D200" s="174" t="s">
        <v>91</v>
      </c>
      <c r="E200" s="175">
        <v>32</v>
      </c>
      <c r="F200" s="175">
        <v>0</v>
      </c>
      <c r="G200" s="176">
        <f>E200*F200</f>
        <v>0</v>
      </c>
      <c r="O200" s="170">
        <v>2</v>
      </c>
      <c r="AA200" s="146">
        <v>3</v>
      </c>
      <c r="AB200" s="146">
        <v>9</v>
      </c>
      <c r="AC200" s="146" t="s">
        <v>346</v>
      </c>
      <c r="AZ200" s="146">
        <v>3</v>
      </c>
      <c r="BA200" s="146">
        <f>IF(AZ200=1,G200,0)</f>
        <v>0</v>
      </c>
      <c r="BB200" s="146">
        <f>IF(AZ200=2,G200,0)</f>
        <v>0</v>
      </c>
      <c r="BC200" s="146">
        <f>IF(AZ200=3,G200,0)</f>
        <v>0</v>
      </c>
      <c r="BD200" s="146">
        <f>IF(AZ200=4,G200,0)</f>
        <v>0</v>
      </c>
      <c r="BE200" s="146">
        <f>IF(AZ200=5,G200,0)</f>
        <v>0</v>
      </c>
      <c r="CA200" s="177">
        <v>3</v>
      </c>
      <c r="CB200" s="177">
        <v>9</v>
      </c>
      <c r="CZ200" s="146">
        <v>0</v>
      </c>
    </row>
    <row r="201" spans="1:104" x14ac:dyDescent="0.2">
      <c r="A201" s="178"/>
      <c r="B201" s="179"/>
      <c r="C201" s="225" t="s">
        <v>348</v>
      </c>
      <c r="D201" s="226"/>
      <c r="E201" s="226"/>
      <c r="F201" s="226"/>
      <c r="G201" s="227"/>
      <c r="L201" s="180" t="s">
        <v>348</v>
      </c>
      <c r="O201" s="170">
        <v>3</v>
      </c>
    </row>
    <row r="202" spans="1:104" x14ac:dyDescent="0.2">
      <c r="A202" s="171">
        <v>73</v>
      </c>
      <c r="B202" s="172" t="s">
        <v>349</v>
      </c>
      <c r="C202" s="173" t="s">
        <v>350</v>
      </c>
      <c r="D202" s="174" t="s">
        <v>91</v>
      </c>
      <c r="E202" s="175">
        <v>23</v>
      </c>
      <c r="F202" s="175">
        <v>0</v>
      </c>
      <c r="G202" s="176">
        <f>E202*F202</f>
        <v>0</v>
      </c>
      <c r="O202" s="170">
        <v>2</v>
      </c>
      <c r="AA202" s="146">
        <v>3</v>
      </c>
      <c r="AB202" s="146">
        <v>9</v>
      </c>
      <c r="AC202" s="146" t="s">
        <v>349</v>
      </c>
      <c r="AZ202" s="146">
        <v>3</v>
      </c>
      <c r="BA202" s="146">
        <f>IF(AZ202=1,G202,0)</f>
        <v>0</v>
      </c>
      <c r="BB202" s="146">
        <f>IF(AZ202=2,G202,0)</f>
        <v>0</v>
      </c>
      <c r="BC202" s="146">
        <f>IF(AZ202=3,G202,0)</f>
        <v>0</v>
      </c>
      <c r="BD202" s="146">
        <f>IF(AZ202=4,G202,0)</f>
        <v>0</v>
      </c>
      <c r="BE202" s="146">
        <f>IF(AZ202=5,G202,0)</f>
        <v>0</v>
      </c>
      <c r="CA202" s="177">
        <v>3</v>
      </c>
      <c r="CB202" s="177">
        <v>9</v>
      </c>
      <c r="CZ202" s="146">
        <v>0</v>
      </c>
    </row>
    <row r="203" spans="1:104" x14ac:dyDescent="0.2">
      <c r="A203" s="178"/>
      <c r="B203" s="179"/>
      <c r="C203" s="225" t="s">
        <v>342</v>
      </c>
      <c r="D203" s="226"/>
      <c r="E203" s="226"/>
      <c r="F203" s="226"/>
      <c r="G203" s="227"/>
      <c r="L203" s="180" t="s">
        <v>342</v>
      </c>
      <c r="O203" s="170">
        <v>3</v>
      </c>
    </row>
    <row r="204" spans="1:104" x14ac:dyDescent="0.2">
      <c r="A204" s="178"/>
      <c r="B204" s="181"/>
      <c r="C204" s="228" t="s">
        <v>351</v>
      </c>
      <c r="D204" s="229"/>
      <c r="E204" s="182">
        <v>5</v>
      </c>
      <c r="F204" s="183"/>
      <c r="G204" s="184"/>
      <c r="M204" s="180" t="s">
        <v>351</v>
      </c>
      <c r="O204" s="170"/>
    </row>
    <row r="205" spans="1:104" x14ac:dyDescent="0.2">
      <c r="A205" s="178"/>
      <c r="B205" s="181"/>
      <c r="C205" s="228" t="s">
        <v>344</v>
      </c>
      <c r="D205" s="229"/>
      <c r="E205" s="182">
        <v>8</v>
      </c>
      <c r="F205" s="183"/>
      <c r="G205" s="184"/>
      <c r="M205" s="180" t="s">
        <v>344</v>
      </c>
      <c r="O205" s="170"/>
    </row>
    <row r="206" spans="1:104" x14ac:dyDescent="0.2">
      <c r="A206" s="178"/>
      <c r="B206" s="181"/>
      <c r="C206" s="228" t="s">
        <v>352</v>
      </c>
      <c r="D206" s="229"/>
      <c r="E206" s="182">
        <v>10</v>
      </c>
      <c r="F206" s="183"/>
      <c r="G206" s="184"/>
      <c r="M206" s="180" t="s">
        <v>352</v>
      </c>
      <c r="O206" s="170"/>
    </row>
    <row r="207" spans="1:104" x14ac:dyDescent="0.2">
      <c r="A207" s="171">
        <v>74</v>
      </c>
      <c r="B207" s="172" t="s">
        <v>353</v>
      </c>
      <c r="C207" s="173" t="s">
        <v>354</v>
      </c>
      <c r="D207" s="174" t="s">
        <v>91</v>
      </c>
      <c r="E207" s="175">
        <v>102</v>
      </c>
      <c r="F207" s="175">
        <v>0</v>
      </c>
      <c r="G207" s="176">
        <f>E207*F207</f>
        <v>0</v>
      </c>
      <c r="O207" s="170">
        <v>2</v>
      </c>
      <c r="AA207" s="146">
        <v>3</v>
      </c>
      <c r="AB207" s="146">
        <v>9</v>
      </c>
      <c r="AC207" s="146" t="s">
        <v>353</v>
      </c>
      <c r="AZ207" s="146">
        <v>3</v>
      </c>
      <c r="BA207" s="146">
        <f>IF(AZ207=1,G207,0)</f>
        <v>0</v>
      </c>
      <c r="BB207" s="146">
        <f>IF(AZ207=2,G207,0)</f>
        <v>0</v>
      </c>
      <c r="BC207" s="146">
        <f>IF(AZ207=3,G207,0)</f>
        <v>0</v>
      </c>
      <c r="BD207" s="146">
        <f>IF(AZ207=4,G207,0)</f>
        <v>0</v>
      </c>
      <c r="BE207" s="146">
        <f>IF(AZ207=5,G207,0)</f>
        <v>0</v>
      </c>
      <c r="CA207" s="177">
        <v>3</v>
      </c>
      <c r="CB207" s="177">
        <v>9</v>
      </c>
      <c r="CZ207" s="146">
        <v>0</v>
      </c>
    </row>
    <row r="208" spans="1:104" x14ac:dyDescent="0.2">
      <c r="A208" s="178"/>
      <c r="B208" s="179"/>
      <c r="C208" s="225" t="s">
        <v>342</v>
      </c>
      <c r="D208" s="226"/>
      <c r="E208" s="226"/>
      <c r="F208" s="226"/>
      <c r="G208" s="227"/>
      <c r="L208" s="180" t="s">
        <v>342</v>
      </c>
      <c r="O208" s="170">
        <v>3</v>
      </c>
    </row>
    <row r="209" spans="1:104" x14ac:dyDescent="0.2">
      <c r="A209" s="178"/>
      <c r="B209" s="181"/>
      <c r="C209" s="228" t="s">
        <v>355</v>
      </c>
      <c r="D209" s="229"/>
      <c r="E209" s="182">
        <v>33</v>
      </c>
      <c r="F209" s="183"/>
      <c r="G209" s="184"/>
      <c r="M209" s="180" t="s">
        <v>355</v>
      </c>
      <c r="O209" s="170"/>
    </row>
    <row r="210" spans="1:104" x14ac:dyDescent="0.2">
      <c r="A210" s="178"/>
      <c r="B210" s="181"/>
      <c r="C210" s="228" t="s">
        <v>356</v>
      </c>
      <c r="D210" s="229"/>
      <c r="E210" s="182">
        <v>37</v>
      </c>
      <c r="F210" s="183"/>
      <c r="G210" s="184"/>
      <c r="M210" s="180" t="s">
        <v>356</v>
      </c>
      <c r="O210" s="170"/>
    </row>
    <row r="211" spans="1:104" x14ac:dyDescent="0.2">
      <c r="A211" s="178"/>
      <c r="B211" s="181"/>
      <c r="C211" s="228" t="s">
        <v>357</v>
      </c>
      <c r="D211" s="229"/>
      <c r="E211" s="182">
        <v>32</v>
      </c>
      <c r="F211" s="183"/>
      <c r="G211" s="184"/>
      <c r="M211" s="180" t="s">
        <v>357</v>
      </c>
      <c r="O211" s="170"/>
    </row>
    <row r="212" spans="1:104" x14ac:dyDescent="0.2">
      <c r="A212" s="171">
        <v>75</v>
      </c>
      <c r="B212" s="172" t="s">
        <v>358</v>
      </c>
      <c r="C212" s="173" t="s">
        <v>359</v>
      </c>
      <c r="D212" s="174" t="s">
        <v>91</v>
      </c>
      <c r="E212" s="175">
        <v>57</v>
      </c>
      <c r="F212" s="175">
        <v>0</v>
      </c>
      <c r="G212" s="176">
        <f>E212*F212</f>
        <v>0</v>
      </c>
      <c r="O212" s="170">
        <v>2</v>
      </c>
      <c r="AA212" s="146">
        <v>3</v>
      </c>
      <c r="AB212" s="146">
        <v>9</v>
      </c>
      <c r="AC212" s="146" t="s">
        <v>358</v>
      </c>
      <c r="AZ212" s="146">
        <v>3</v>
      </c>
      <c r="BA212" s="146">
        <f>IF(AZ212=1,G212,0)</f>
        <v>0</v>
      </c>
      <c r="BB212" s="146">
        <f>IF(AZ212=2,G212,0)</f>
        <v>0</v>
      </c>
      <c r="BC212" s="146">
        <f>IF(AZ212=3,G212,0)</f>
        <v>0</v>
      </c>
      <c r="BD212" s="146">
        <f>IF(AZ212=4,G212,0)</f>
        <v>0</v>
      </c>
      <c r="BE212" s="146">
        <f>IF(AZ212=5,G212,0)</f>
        <v>0</v>
      </c>
      <c r="CA212" s="177">
        <v>3</v>
      </c>
      <c r="CB212" s="177">
        <v>9</v>
      </c>
      <c r="CZ212" s="146">
        <v>0</v>
      </c>
    </row>
    <row r="213" spans="1:104" x14ac:dyDescent="0.2">
      <c r="A213" s="178"/>
      <c r="B213" s="179"/>
      <c r="C213" s="225" t="s">
        <v>342</v>
      </c>
      <c r="D213" s="226"/>
      <c r="E213" s="226"/>
      <c r="F213" s="226"/>
      <c r="G213" s="227"/>
      <c r="L213" s="180" t="s">
        <v>342</v>
      </c>
      <c r="O213" s="170">
        <v>3</v>
      </c>
    </row>
    <row r="214" spans="1:104" x14ac:dyDescent="0.2">
      <c r="A214" s="178"/>
      <c r="B214" s="181"/>
      <c r="C214" s="228" t="s">
        <v>360</v>
      </c>
      <c r="D214" s="229"/>
      <c r="E214" s="182">
        <v>13</v>
      </c>
      <c r="F214" s="183"/>
      <c r="G214" s="184"/>
      <c r="M214" s="180" t="s">
        <v>360</v>
      </c>
      <c r="O214" s="170"/>
    </row>
    <row r="215" spans="1:104" x14ac:dyDescent="0.2">
      <c r="A215" s="178"/>
      <c r="B215" s="181"/>
      <c r="C215" s="228" t="s">
        <v>361</v>
      </c>
      <c r="D215" s="229"/>
      <c r="E215" s="182">
        <v>27</v>
      </c>
      <c r="F215" s="183"/>
      <c r="G215" s="184"/>
      <c r="M215" s="180" t="s">
        <v>361</v>
      </c>
      <c r="O215" s="170"/>
    </row>
    <row r="216" spans="1:104" x14ac:dyDescent="0.2">
      <c r="A216" s="178"/>
      <c r="B216" s="181"/>
      <c r="C216" s="228" t="s">
        <v>362</v>
      </c>
      <c r="D216" s="229"/>
      <c r="E216" s="182">
        <v>17</v>
      </c>
      <c r="F216" s="183"/>
      <c r="G216" s="184"/>
      <c r="M216" s="180" t="s">
        <v>362</v>
      </c>
      <c r="O216" s="170"/>
    </row>
    <row r="217" spans="1:104" x14ac:dyDescent="0.2">
      <c r="A217" s="171">
        <v>76</v>
      </c>
      <c r="B217" s="172" t="s">
        <v>363</v>
      </c>
      <c r="C217" s="173" t="s">
        <v>364</v>
      </c>
      <c r="D217" s="174" t="s">
        <v>91</v>
      </c>
      <c r="E217" s="175">
        <v>3</v>
      </c>
      <c r="F217" s="175">
        <v>0</v>
      </c>
      <c r="G217" s="176">
        <f>E217*F217</f>
        <v>0</v>
      </c>
      <c r="O217" s="170">
        <v>2</v>
      </c>
      <c r="AA217" s="146">
        <v>3</v>
      </c>
      <c r="AB217" s="146">
        <v>9</v>
      </c>
      <c r="AC217" s="146" t="s">
        <v>363</v>
      </c>
      <c r="AZ217" s="146">
        <v>3</v>
      </c>
      <c r="BA217" s="146">
        <f>IF(AZ217=1,G217,0)</f>
        <v>0</v>
      </c>
      <c r="BB217" s="146">
        <f>IF(AZ217=2,G217,0)</f>
        <v>0</v>
      </c>
      <c r="BC217" s="146">
        <f>IF(AZ217=3,G217,0)</f>
        <v>0</v>
      </c>
      <c r="BD217" s="146">
        <f>IF(AZ217=4,G217,0)</f>
        <v>0</v>
      </c>
      <c r="BE217" s="146">
        <f>IF(AZ217=5,G217,0)</f>
        <v>0</v>
      </c>
      <c r="CA217" s="177">
        <v>3</v>
      </c>
      <c r="CB217" s="177">
        <v>9</v>
      </c>
      <c r="CZ217" s="146">
        <v>0</v>
      </c>
    </row>
    <row r="218" spans="1:104" x14ac:dyDescent="0.2">
      <c r="A218" s="178"/>
      <c r="B218" s="179"/>
      <c r="C218" s="225" t="s">
        <v>342</v>
      </c>
      <c r="D218" s="226"/>
      <c r="E218" s="226"/>
      <c r="F218" s="226"/>
      <c r="G218" s="227"/>
      <c r="L218" s="180" t="s">
        <v>342</v>
      </c>
      <c r="O218" s="170">
        <v>3</v>
      </c>
    </row>
    <row r="219" spans="1:104" x14ac:dyDescent="0.2">
      <c r="A219" s="171">
        <v>77</v>
      </c>
      <c r="B219" s="172" t="s">
        <v>365</v>
      </c>
      <c r="C219" s="173" t="s">
        <v>366</v>
      </c>
      <c r="D219" s="174" t="s">
        <v>91</v>
      </c>
      <c r="E219" s="175">
        <v>80</v>
      </c>
      <c r="F219" s="175">
        <v>0</v>
      </c>
      <c r="G219" s="176">
        <f>E219*F219</f>
        <v>0</v>
      </c>
      <c r="O219" s="170">
        <v>2</v>
      </c>
      <c r="AA219" s="146">
        <v>3</v>
      </c>
      <c r="AB219" s="146">
        <v>9</v>
      </c>
      <c r="AC219" s="146" t="s">
        <v>365</v>
      </c>
      <c r="AZ219" s="146">
        <v>3</v>
      </c>
      <c r="BA219" s="146">
        <f>IF(AZ219=1,G219,0)</f>
        <v>0</v>
      </c>
      <c r="BB219" s="146">
        <f>IF(AZ219=2,G219,0)</f>
        <v>0</v>
      </c>
      <c r="BC219" s="146">
        <f>IF(AZ219=3,G219,0)</f>
        <v>0</v>
      </c>
      <c r="BD219" s="146">
        <f>IF(AZ219=4,G219,0)</f>
        <v>0</v>
      </c>
      <c r="BE219" s="146">
        <f>IF(AZ219=5,G219,0)</f>
        <v>0</v>
      </c>
      <c r="CA219" s="177">
        <v>3</v>
      </c>
      <c r="CB219" s="177">
        <v>9</v>
      </c>
      <c r="CZ219" s="146">
        <v>0</v>
      </c>
    </row>
    <row r="220" spans="1:104" x14ac:dyDescent="0.2">
      <c r="A220" s="178"/>
      <c r="B220" s="179"/>
      <c r="C220" s="225" t="s">
        <v>342</v>
      </c>
      <c r="D220" s="226"/>
      <c r="E220" s="226"/>
      <c r="F220" s="226"/>
      <c r="G220" s="227"/>
      <c r="L220" s="180" t="s">
        <v>342</v>
      </c>
      <c r="O220" s="170">
        <v>3</v>
      </c>
    </row>
    <row r="221" spans="1:104" x14ac:dyDescent="0.2">
      <c r="A221" s="178"/>
      <c r="B221" s="181"/>
      <c r="C221" s="228" t="s">
        <v>367</v>
      </c>
      <c r="D221" s="229"/>
      <c r="E221" s="182">
        <v>25</v>
      </c>
      <c r="F221" s="183"/>
      <c r="G221" s="184"/>
      <c r="M221" s="180" t="s">
        <v>367</v>
      </c>
      <c r="O221" s="170"/>
    </row>
    <row r="222" spans="1:104" x14ac:dyDescent="0.2">
      <c r="A222" s="178"/>
      <c r="B222" s="181"/>
      <c r="C222" s="228" t="s">
        <v>368</v>
      </c>
      <c r="D222" s="229"/>
      <c r="E222" s="182">
        <v>28</v>
      </c>
      <c r="F222" s="183"/>
      <c r="G222" s="184"/>
      <c r="M222" s="180" t="s">
        <v>368</v>
      </c>
      <c r="O222" s="170"/>
    </row>
    <row r="223" spans="1:104" x14ac:dyDescent="0.2">
      <c r="A223" s="178"/>
      <c r="B223" s="181"/>
      <c r="C223" s="228" t="s">
        <v>369</v>
      </c>
      <c r="D223" s="229"/>
      <c r="E223" s="182">
        <v>27</v>
      </c>
      <c r="F223" s="183"/>
      <c r="G223" s="184"/>
      <c r="M223" s="180" t="s">
        <v>369</v>
      </c>
      <c r="O223" s="170"/>
    </row>
    <row r="224" spans="1:104" x14ac:dyDescent="0.2">
      <c r="A224" s="171">
        <v>78</v>
      </c>
      <c r="B224" s="172" t="s">
        <v>370</v>
      </c>
      <c r="C224" s="173" t="s">
        <v>371</v>
      </c>
      <c r="D224" s="174" t="s">
        <v>91</v>
      </c>
      <c r="E224" s="175">
        <v>20</v>
      </c>
      <c r="F224" s="175">
        <v>0</v>
      </c>
      <c r="G224" s="176">
        <f>E224*F224</f>
        <v>0</v>
      </c>
      <c r="O224" s="170">
        <v>2</v>
      </c>
      <c r="AA224" s="146">
        <v>3</v>
      </c>
      <c r="AB224" s="146">
        <v>9</v>
      </c>
      <c r="AC224" s="146" t="s">
        <v>370</v>
      </c>
      <c r="AZ224" s="146">
        <v>3</v>
      </c>
      <c r="BA224" s="146">
        <f>IF(AZ224=1,G224,0)</f>
        <v>0</v>
      </c>
      <c r="BB224" s="146">
        <f>IF(AZ224=2,G224,0)</f>
        <v>0</v>
      </c>
      <c r="BC224" s="146">
        <f>IF(AZ224=3,G224,0)</f>
        <v>0</v>
      </c>
      <c r="BD224" s="146">
        <f>IF(AZ224=4,G224,0)</f>
        <v>0</v>
      </c>
      <c r="BE224" s="146">
        <f>IF(AZ224=5,G224,0)</f>
        <v>0</v>
      </c>
      <c r="CA224" s="177">
        <v>3</v>
      </c>
      <c r="CB224" s="177">
        <v>9</v>
      </c>
      <c r="CZ224" s="146">
        <v>0</v>
      </c>
    </row>
    <row r="225" spans="1:104" x14ac:dyDescent="0.2">
      <c r="A225" s="178"/>
      <c r="B225" s="179"/>
      <c r="C225" s="225" t="s">
        <v>342</v>
      </c>
      <c r="D225" s="226"/>
      <c r="E225" s="226"/>
      <c r="F225" s="226"/>
      <c r="G225" s="227"/>
      <c r="L225" s="180" t="s">
        <v>342</v>
      </c>
      <c r="O225" s="170">
        <v>3</v>
      </c>
    </row>
    <row r="226" spans="1:104" x14ac:dyDescent="0.2">
      <c r="A226" s="178"/>
      <c r="B226" s="181"/>
      <c r="C226" s="228" t="s">
        <v>372</v>
      </c>
      <c r="D226" s="229"/>
      <c r="E226" s="182">
        <v>7</v>
      </c>
      <c r="F226" s="183"/>
      <c r="G226" s="184"/>
      <c r="M226" s="180" t="s">
        <v>372</v>
      </c>
      <c r="O226" s="170"/>
    </row>
    <row r="227" spans="1:104" x14ac:dyDescent="0.2">
      <c r="A227" s="178"/>
      <c r="B227" s="181"/>
      <c r="C227" s="228" t="s">
        <v>373</v>
      </c>
      <c r="D227" s="229"/>
      <c r="E227" s="182">
        <v>6</v>
      </c>
      <c r="F227" s="183"/>
      <c r="G227" s="184"/>
      <c r="M227" s="180" t="s">
        <v>373</v>
      </c>
      <c r="O227" s="170"/>
    </row>
    <row r="228" spans="1:104" x14ac:dyDescent="0.2">
      <c r="A228" s="178"/>
      <c r="B228" s="181"/>
      <c r="C228" s="228" t="s">
        <v>374</v>
      </c>
      <c r="D228" s="229"/>
      <c r="E228" s="182">
        <v>7</v>
      </c>
      <c r="F228" s="183"/>
      <c r="G228" s="184"/>
      <c r="M228" s="180" t="s">
        <v>374</v>
      </c>
      <c r="O228" s="170"/>
    </row>
    <row r="229" spans="1:104" x14ac:dyDescent="0.2">
      <c r="A229" s="171">
        <v>79</v>
      </c>
      <c r="B229" s="172" t="s">
        <v>375</v>
      </c>
      <c r="C229" s="173" t="s">
        <v>376</v>
      </c>
      <c r="D229" s="174" t="s">
        <v>91</v>
      </c>
      <c r="E229" s="175">
        <v>14</v>
      </c>
      <c r="F229" s="175">
        <v>0</v>
      </c>
      <c r="G229" s="176">
        <f>E229*F229</f>
        <v>0</v>
      </c>
      <c r="O229" s="170">
        <v>2</v>
      </c>
      <c r="AA229" s="146">
        <v>3</v>
      </c>
      <c r="AB229" s="146">
        <v>9</v>
      </c>
      <c r="AC229" s="146" t="s">
        <v>375</v>
      </c>
      <c r="AZ229" s="146">
        <v>3</v>
      </c>
      <c r="BA229" s="146">
        <f>IF(AZ229=1,G229,0)</f>
        <v>0</v>
      </c>
      <c r="BB229" s="146">
        <f>IF(AZ229=2,G229,0)</f>
        <v>0</v>
      </c>
      <c r="BC229" s="146">
        <f>IF(AZ229=3,G229,0)</f>
        <v>0</v>
      </c>
      <c r="BD229" s="146">
        <f>IF(AZ229=4,G229,0)</f>
        <v>0</v>
      </c>
      <c r="BE229" s="146">
        <f>IF(AZ229=5,G229,0)</f>
        <v>0</v>
      </c>
      <c r="CA229" s="177">
        <v>3</v>
      </c>
      <c r="CB229" s="177">
        <v>9</v>
      </c>
      <c r="CZ229" s="146">
        <v>5.5999999999999999E-3</v>
      </c>
    </row>
    <row r="230" spans="1:104" x14ac:dyDescent="0.2">
      <c r="A230" s="178"/>
      <c r="B230" s="179"/>
      <c r="C230" s="225" t="s">
        <v>342</v>
      </c>
      <c r="D230" s="226"/>
      <c r="E230" s="226"/>
      <c r="F230" s="226"/>
      <c r="G230" s="227"/>
      <c r="L230" s="180" t="s">
        <v>342</v>
      </c>
      <c r="O230" s="170">
        <v>3</v>
      </c>
    </row>
    <row r="231" spans="1:104" x14ac:dyDescent="0.2">
      <c r="A231" s="178"/>
      <c r="B231" s="181"/>
      <c r="C231" s="228" t="s">
        <v>377</v>
      </c>
      <c r="D231" s="229"/>
      <c r="E231" s="182">
        <v>6</v>
      </c>
      <c r="F231" s="183"/>
      <c r="G231" s="184"/>
      <c r="M231" s="180" t="s">
        <v>377</v>
      </c>
      <c r="O231" s="170"/>
    </row>
    <row r="232" spans="1:104" x14ac:dyDescent="0.2">
      <c r="A232" s="178"/>
      <c r="B232" s="181"/>
      <c r="C232" s="228" t="s">
        <v>378</v>
      </c>
      <c r="D232" s="229"/>
      <c r="E232" s="182">
        <v>2</v>
      </c>
      <c r="F232" s="183"/>
      <c r="G232" s="184"/>
      <c r="M232" s="180" t="s">
        <v>378</v>
      </c>
      <c r="O232" s="170"/>
    </row>
    <row r="233" spans="1:104" x14ac:dyDescent="0.2">
      <c r="A233" s="178"/>
      <c r="B233" s="181"/>
      <c r="C233" s="228" t="s">
        <v>379</v>
      </c>
      <c r="D233" s="229"/>
      <c r="E233" s="182">
        <v>6</v>
      </c>
      <c r="F233" s="183"/>
      <c r="G233" s="184"/>
      <c r="M233" s="180" t="s">
        <v>379</v>
      </c>
      <c r="O233" s="170"/>
    </row>
    <row r="234" spans="1:104" x14ac:dyDescent="0.2">
      <c r="A234" s="171">
        <v>80</v>
      </c>
      <c r="B234" s="172" t="s">
        <v>380</v>
      </c>
      <c r="C234" s="173" t="s">
        <v>381</v>
      </c>
      <c r="D234" s="174" t="s">
        <v>91</v>
      </c>
      <c r="E234" s="175">
        <v>2</v>
      </c>
      <c r="F234" s="175">
        <v>0</v>
      </c>
      <c r="G234" s="176">
        <f>E234*F234</f>
        <v>0</v>
      </c>
      <c r="O234" s="170">
        <v>2</v>
      </c>
      <c r="AA234" s="146">
        <v>3</v>
      </c>
      <c r="AB234" s="146">
        <v>9</v>
      </c>
      <c r="AC234" s="146" t="s">
        <v>380</v>
      </c>
      <c r="AZ234" s="146">
        <v>3</v>
      </c>
      <c r="BA234" s="146">
        <f>IF(AZ234=1,G234,0)</f>
        <v>0</v>
      </c>
      <c r="BB234" s="146">
        <f>IF(AZ234=2,G234,0)</f>
        <v>0</v>
      </c>
      <c r="BC234" s="146">
        <f>IF(AZ234=3,G234,0)</f>
        <v>0</v>
      </c>
      <c r="BD234" s="146">
        <f>IF(AZ234=4,G234,0)</f>
        <v>0</v>
      </c>
      <c r="BE234" s="146">
        <f>IF(AZ234=5,G234,0)</f>
        <v>0</v>
      </c>
      <c r="CA234" s="177">
        <v>3</v>
      </c>
      <c r="CB234" s="177">
        <v>9</v>
      </c>
      <c r="CZ234" s="146">
        <v>7.9000000000000008E-3</v>
      </c>
    </row>
    <row r="235" spans="1:104" x14ac:dyDescent="0.2">
      <c r="A235" s="178"/>
      <c r="B235" s="179"/>
      <c r="C235" s="225" t="s">
        <v>382</v>
      </c>
      <c r="D235" s="226"/>
      <c r="E235" s="226"/>
      <c r="F235" s="226"/>
      <c r="G235" s="227"/>
      <c r="L235" s="180" t="s">
        <v>382</v>
      </c>
      <c r="O235" s="170">
        <v>3</v>
      </c>
    </row>
    <row r="236" spans="1:104" x14ac:dyDescent="0.2">
      <c r="A236" s="171">
        <v>81</v>
      </c>
      <c r="B236" s="172" t="s">
        <v>383</v>
      </c>
      <c r="C236" s="173" t="s">
        <v>384</v>
      </c>
      <c r="D236" s="174" t="s">
        <v>91</v>
      </c>
      <c r="E236" s="175">
        <v>6</v>
      </c>
      <c r="F236" s="175">
        <v>0</v>
      </c>
      <c r="G236" s="176">
        <f>E236*F236</f>
        <v>0</v>
      </c>
      <c r="O236" s="170">
        <v>2</v>
      </c>
      <c r="AA236" s="146">
        <v>3</v>
      </c>
      <c r="AB236" s="146">
        <v>9</v>
      </c>
      <c r="AC236" s="146">
        <v>35822001012</v>
      </c>
      <c r="AZ236" s="146">
        <v>3</v>
      </c>
      <c r="BA236" s="146">
        <f>IF(AZ236=1,G236,0)</f>
        <v>0</v>
      </c>
      <c r="BB236" s="146">
        <f>IF(AZ236=2,G236,0)</f>
        <v>0</v>
      </c>
      <c r="BC236" s="146">
        <f>IF(AZ236=3,G236,0)</f>
        <v>0</v>
      </c>
      <c r="BD236" s="146">
        <f>IF(AZ236=4,G236,0)</f>
        <v>0</v>
      </c>
      <c r="BE236" s="146">
        <f>IF(AZ236=5,G236,0)</f>
        <v>0</v>
      </c>
      <c r="CA236" s="177">
        <v>3</v>
      </c>
      <c r="CB236" s="177">
        <v>9</v>
      </c>
      <c r="CZ236" s="146">
        <v>1.8000000000000001E-4</v>
      </c>
    </row>
    <row r="237" spans="1:104" x14ac:dyDescent="0.2">
      <c r="A237" s="178"/>
      <c r="B237" s="179"/>
      <c r="C237" s="225"/>
      <c r="D237" s="226"/>
      <c r="E237" s="226"/>
      <c r="F237" s="226"/>
      <c r="G237" s="227"/>
      <c r="L237" s="180"/>
      <c r="O237" s="170">
        <v>3</v>
      </c>
    </row>
    <row r="238" spans="1:104" x14ac:dyDescent="0.2">
      <c r="A238" s="171">
        <v>82</v>
      </c>
      <c r="B238" s="172" t="s">
        <v>385</v>
      </c>
      <c r="C238" s="173" t="s">
        <v>386</v>
      </c>
      <c r="D238" s="174" t="s">
        <v>91</v>
      </c>
      <c r="E238" s="175">
        <v>17</v>
      </c>
      <c r="F238" s="175">
        <v>0</v>
      </c>
      <c r="G238" s="176">
        <f>E238*F238</f>
        <v>0</v>
      </c>
      <c r="O238" s="170">
        <v>2</v>
      </c>
      <c r="AA238" s="146">
        <v>3</v>
      </c>
      <c r="AB238" s="146">
        <v>9</v>
      </c>
      <c r="AC238" s="146">
        <v>35822001013</v>
      </c>
      <c r="AZ238" s="146">
        <v>3</v>
      </c>
      <c r="BA238" s="146">
        <f>IF(AZ238=1,G238,0)</f>
        <v>0</v>
      </c>
      <c r="BB238" s="146">
        <f>IF(AZ238=2,G238,0)</f>
        <v>0</v>
      </c>
      <c r="BC238" s="146">
        <f>IF(AZ238=3,G238,0)</f>
        <v>0</v>
      </c>
      <c r="BD238" s="146">
        <f>IF(AZ238=4,G238,0)</f>
        <v>0</v>
      </c>
      <c r="BE238" s="146">
        <f>IF(AZ238=5,G238,0)</f>
        <v>0</v>
      </c>
      <c r="CA238" s="177">
        <v>3</v>
      </c>
      <c r="CB238" s="177">
        <v>9</v>
      </c>
      <c r="CZ238" s="146">
        <v>1.8000000000000001E-4</v>
      </c>
    </row>
    <row r="239" spans="1:104" x14ac:dyDescent="0.2">
      <c r="A239" s="171">
        <v>83</v>
      </c>
      <c r="B239" s="172" t="s">
        <v>387</v>
      </c>
      <c r="C239" s="173" t="s">
        <v>388</v>
      </c>
      <c r="D239" s="174" t="s">
        <v>91</v>
      </c>
      <c r="E239" s="175">
        <v>91</v>
      </c>
      <c r="F239" s="175">
        <v>0</v>
      </c>
      <c r="G239" s="176">
        <f>E239*F239</f>
        <v>0</v>
      </c>
      <c r="O239" s="170">
        <v>2</v>
      </c>
      <c r="AA239" s="146">
        <v>3</v>
      </c>
      <c r="AB239" s="146">
        <v>9</v>
      </c>
      <c r="AC239" s="146">
        <v>35822001015</v>
      </c>
      <c r="AZ239" s="146">
        <v>3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3</v>
      </c>
      <c r="CB239" s="177">
        <v>9</v>
      </c>
      <c r="CZ239" s="146">
        <v>1.8000000000000001E-4</v>
      </c>
    </row>
    <row r="240" spans="1:104" x14ac:dyDescent="0.2">
      <c r="A240" s="171">
        <v>84</v>
      </c>
      <c r="B240" s="172" t="s">
        <v>389</v>
      </c>
      <c r="C240" s="173" t="s">
        <v>390</v>
      </c>
      <c r="D240" s="174" t="s">
        <v>91</v>
      </c>
      <c r="E240" s="175">
        <v>8</v>
      </c>
      <c r="F240" s="175">
        <v>0</v>
      </c>
      <c r="G240" s="176">
        <f>E240*F240</f>
        <v>0</v>
      </c>
      <c r="O240" s="170">
        <v>2</v>
      </c>
      <c r="AA240" s="146">
        <v>3</v>
      </c>
      <c r="AB240" s="146">
        <v>9</v>
      </c>
      <c r="AC240" s="146">
        <v>35822002315</v>
      </c>
      <c r="AZ240" s="146">
        <v>3</v>
      </c>
      <c r="BA240" s="146">
        <f>IF(AZ240=1,G240,0)</f>
        <v>0</v>
      </c>
      <c r="BB240" s="146">
        <f>IF(AZ240=2,G240,0)</f>
        <v>0</v>
      </c>
      <c r="BC240" s="146">
        <f>IF(AZ240=3,G240,0)</f>
        <v>0</v>
      </c>
      <c r="BD240" s="146">
        <f>IF(AZ240=4,G240,0)</f>
        <v>0</v>
      </c>
      <c r="BE240" s="146">
        <f>IF(AZ240=5,G240,0)</f>
        <v>0</v>
      </c>
      <c r="CA240" s="177">
        <v>3</v>
      </c>
      <c r="CB240" s="177">
        <v>9</v>
      </c>
      <c r="CZ240" s="146">
        <v>5.0000000000000001E-4</v>
      </c>
    </row>
    <row r="241" spans="1:104" x14ac:dyDescent="0.2">
      <c r="A241" s="178"/>
      <c r="B241" s="179"/>
      <c r="C241" s="225" t="s">
        <v>391</v>
      </c>
      <c r="D241" s="226"/>
      <c r="E241" s="226"/>
      <c r="F241" s="226"/>
      <c r="G241" s="227"/>
      <c r="L241" s="180" t="s">
        <v>391</v>
      </c>
      <c r="O241" s="170">
        <v>3</v>
      </c>
    </row>
    <row r="242" spans="1:104" x14ac:dyDescent="0.2">
      <c r="A242" s="171">
        <v>85</v>
      </c>
      <c r="B242" s="172" t="s">
        <v>392</v>
      </c>
      <c r="C242" s="173" t="s">
        <v>393</v>
      </c>
      <c r="D242" s="174" t="s">
        <v>91</v>
      </c>
      <c r="E242" s="175">
        <v>1</v>
      </c>
      <c r="F242" s="175">
        <v>0</v>
      </c>
      <c r="G242" s="176">
        <f>E242*F242</f>
        <v>0</v>
      </c>
      <c r="O242" s="170">
        <v>2</v>
      </c>
      <c r="AA242" s="146">
        <v>3</v>
      </c>
      <c r="AB242" s="146">
        <v>9</v>
      </c>
      <c r="AC242" s="146">
        <v>35822002316</v>
      </c>
      <c r="AZ242" s="146">
        <v>3</v>
      </c>
      <c r="BA242" s="146">
        <f>IF(AZ242=1,G242,0)</f>
        <v>0</v>
      </c>
      <c r="BB242" s="146">
        <f>IF(AZ242=2,G242,0)</f>
        <v>0</v>
      </c>
      <c r="BC242" s="146">
        <f>IF(AZ242=3,G242,0)</f>
        <v>0</v>
      </c>
      <c r="BD242" s="146">
        <f>IF(AZ242=4,G242,0)</f>
        <v>0</v>
      </c>
      <c r="BE242" s="146">
        <f>IF(AZ242=5,G242,0)</f>
        <v>0</v>
      </c>
      <c r="CA242" s="177">
        <v>3</v>
      </c>
      <c r="CB242" s="177">
        <v>9</v>
      </c>
      <c r="CZ242" s="146">
        <v>5.0000000000000001E-4</v>
      </c>
    </row>
    <row r="243" spans="1:104" x14ac:dyDescent="0.2">
      <c r="A243" s="171">
        <v>86</v>
      </c>
      <c r="B243" s="172" t="s">
        <v>394</v>
      </c>
      <c r="C243" s="173" t="s">
        <v>395</v>
      </c>
      <c r="D243" s="174" t="s">
        <v>91</v>
      </c>
      <c r="E243" s="175">
        <v>9</v>
      </c>
      <c r="F243" s="175">
        <v>0</v>
      </c>
      <c r="G243" s="176">
        <f>E243*F243</f>
        <v>0</v>
      </c>
      <c r="O243" s="170">
        <v>2</v>
      </c>
      <c r="AA243" s="146">
        <v>3</v>
      </c>
      <c r="AB243" s="146">
        <v>9</v>
      </c>
      <c r="AC243" s="146">
        <v>35824719</v>
      </c>
      <c r="AZ243" s="146">
        <v>3</v>
      </c>
      <c r="BA243" s="146">
        <f>IF(AZ243=1,G243,0)</f>
        <v>0</v>
      </c>
      <c r="BB243" s="146">
        <f>IF(AZ243=2,G243,0)</f>
        <v>0</v>
      </c>
      <c r="BC243" s="146">
        <f>IF(AZ243=3,G243,0)</f>
        <v>0</v>
      </c>
      <c r="BD243" s="146">
        <f>IF(AZ243=4,G243,0)</f>
        <v>0</v>
      </c>
      <c r="BE243" s="146">
        <f>IF(AZ243=5,G243,0)</f>
        <v>0</v>
      </c>
      <c r="CA243" s="177">
        <v>3</v>
      </c>
      <c r="CB243" s="177">
        <v>9</v>
      </c>
      <c r="CZ243" s="146">
        <v>0</v>
      </c>
    </row>
    <row r="244" spans="1:104" x14ac:dyDescent="0.2">
      <c r="A244" s="178"/>
      <c r="B244" s="179"/>
      <c r="C244" s="225"/>
      <c r="D244" s="226"/>
      <c r="E244" s="226"/>
      <c r="F244" s="226"/>
      <c r="G244" s="227"/>
      <c r="L244" s="180"/>
      <c r="O244" s="170">
        <v>3</v>
      </c>
    </row>
    <row r="245" spans="1:104" x14ac:dyDescent="0.2">
      <c r="A245" s="171">
        <v>87</v>
      </c>
      <c r="B245" s="172" t="s">
        <v>396</v>
      </c>
      <c r="C245" s="173" t="s">
        <v>397</v>
      </c>
      <c r="D245" s="174" t="s">
        <v>91</v>
      </c>
      <c r="E245" s="175">
        <v>3</v>
      </c>
      <c r="F245" s="175">
        <v>0</v>
      </c>
      <c r="G245" s="176">
        <f>E245*F245</f>
        <v>0</v>
      </c>
      <c r="O245" s="170">
        <v>2</v>
      </c>
      <c r="AA245" s="146">
        <v>3</v>
      </c>
      <c r="AB245" s="146">
        <v>9</v>
      </c>
      <c r="AC245" s="146">
        <v>35824756</v>
      </c>
      <c r="AZ245" s="146">
        <v>3</v>
      </c>
      <c r="BA245" s="146">
        <f>IF(AZ245=1,G245,0)</f>
        <v>0</v>
      </c>
      <c r="BB245" s="146">
        <f>IF(AZ245=2,G245,0)</f>
        <v>0</v>
      </c>
      <c r="BC245" s="146">
        <f>IF(AZ245=3,G245,0)</f>
        <v>0</v>
      </c>
      <c r="BD245" s="146">
        <f>IF(AZ245=4,G245,0)</f>
        <v>0</v>
      </c>
      <c r="BE245" s="146">
        <f>IF(AZ245=5,G245,0)</f>
        <v>0</v>
      </c>
      <c r="CA245" s="177">
        <v>3</v>
      </c>
      <c r="CB245" s="177">
        <v>9</v>
      </c>
      <c r="CZ245" s="146">
        <v>0</v>
      </c>
    </row>
    <row r="246" spans="1:104" x14ac:dyDescent="0.2">
      <c r="A246" s="171">
        <v>88</v>
      </c>
      <c r="B246" s="172" t="s">
        <v>398</v>
      </c>
      <c r="C246" s="173" t="s">
        <v>399</v>
      </c>
      <c r="D246" s="174" t="s">
        <v>91</v>
      </c>
      <c r="E246" s="175">
        <v>17</v>
      </c>
      <c r="F246" s="175">
        <v>0</v>
      </c>
      <c r="G246" s="176">
        <f>E246*F246</f>
        <v>0</v>
      </c>
      <c r="O246" s="170">
        <v>2</v>
      </c>
      <c r="AA246" s="146">
        <v>3</v>
      </c>
      <c r="AB246" s="146">
        <v>9</v>
      </c>
      <c r="AC246" s="146" t="s">
        <v>398</v>
      </c>
      <c r="AZ246" s="146">
        <v>3</v>
      </c>
      <c r="BA246" s="146">
        <f>IF(AZ246=1,G246,0)</f>
        <v>0</v>
      </c>
      <c r="BB246" s="146">
        <f>IF(AZ246=2,G246,0)</f>
        <v>0</v>
      </c>
      <c r="BC246" s="146">
        <f>IF(AZ246=3,G246,0)</f>
        <v>0</v>
      </c>
      <c r="BD246" s="146">
        <f>IF(AZ246=4,G246,0)</f>
        <v>0</v>
      </c>
      <c r="BE246" s="146">
        <f>IF(AZ246=5,G246,0)</f>
        <v>0</v>
      </c>
      <c r="CA246" s="177">
        <v>3</v>
      </c>
      <c r="CB246" s="177">
        <v>9</v>
      </c>
      <c r="CZ246" s="146">
        <v>4.6000000000000001E-4</v>
      </c>
    </row>
    <row r="247" spans="1:104" x14ac:dyDescent="0.2">
      <c r="A247" s="171">
        <v>89</v>
      </c>
      <c r="B247" s="172" t="s">
        <v>400</v>
      </c>
      <c r="C247" s="173" t="s">
        <v>401</v>
      </c>
      <c r="D247" s="174" t="s">
        <v>91</v>
      </c>
      <c r="E247" s="175">
        <v>4</v>
      </c>
      <c r="F247" s="175">
        <v>0</v>
      </c>
      <c r="G247" s="176">
        <f>E247*F247</f>
        <v>0</v>
      </c>
      <c r="O247" s="170">
        <v>2</v>
      </c>
      <c r="AA247" s="146">
        <v>3</v>
      </c>
      <c r="AB247" s="146">
        <v>9</v>
      </c>
      <c r="AC247" s="146">
        <v>35889222</v>
      </c>
      <c r="AZ247" s="146">
        <v>3</v>
      </c>
      <c r="BA247" s="146">
        <f>IF(AZ247=1,G247,0)</f>
        <v>0</v>
      </c>
      <c r="BB247" s="146">
        <f>IF(AZ247=2,G247,0)</f>
        <v>0</v>
      </c>
      <c r="BC247" s="146">
        <f>IF(AZ247=3,G247,0)</f>
        <v>0</v>
      </c>
      <c r="BD247" s="146">
        <f>IF(AZ247=4,G247,0)</f>
        <v>0</v>
      </c>
      <c r="BE247" s="146">
        <f>IF(AZ247=5,G247,0)</f>
        <v>0</v>
      </c>
      <c r="CA247" s="177">
        <v>3</v>
      </c>
      <c r="CB247" s="177">
        <v>9</v>
      </c>
      <c r="CZ247" s="146">
        <v>2.2000000000000001E-4</v>
      </c>
    </row>
    <row r="248" spans="1:104" x14ac:dyDescent="0.2">
      <c r="A248" s="171">
        <v>90</v>
      </c>
      <c r="B248" s="172" t="s">
        <v>402</v>
      </c>
      <c r="C248" s="173" t="s">
        <v>403</v>
      </c>
      <c r="D248" s="174" t="s">
        <v>91</v>
      </c>
      <c r="E248" s="175">
        <v>4</v>
      </c>
      <c r="F248" s="175">
        <v>0</v>
      </c>
      <c r="G248" s="176">
        <f>E248*F248</f>
        <v>0</v>
      </c>
      <c r="O248" s="170">
        <v>2</v>
      </c>
      <c r="AA248" s="146">
        <v>3</v>
      </c>
      <c r="AB248" s="146">
        <v>9</v>
      </c>
      <c r="AC248" s="146" t="s">
        <v>402</v>
      </c>
      <c r="AZ248" s="146">
        <v>3</v>
      </c>
      <c r="BA248" s="146">
        <f>IF(AZ248=1,G248,0)</f>
        <v>0</v>
      </c>
      <c r="BB248" s="146">
        <f>IF(AZ248=2,G248,0)</f>
        <v>0</v>
      </c>
      <c r="BC248" s="146">
        <f>IF(AZ248=3,G248,0)</f>
        <v>0</v>
      </c>
      <c r="BD248" s="146">
        <f>IF(AZ248=4,G248,0)</f>
        <v>0</v>
      </c>
      <c r="BE248" s="146">
        <f>IF(AZ248=5,G248,0)</f>
        <v>0</v>
      </c>
      <c r="CA248" s="177">
        <v>3</v>
      </c>
      <c r="CB248" s="177">
        <v>9</v>
      </c>
      <c r="CZ248" s="146">
        <v>7.0000000000000001E-3</v>
      </c>
    </row>
    <row r="249" spans="1:104" x14ac:dyDescent="0.2">
      <c r="A249" s="178"/>
      <c r="B249" s="179"/>
      <c r="C249" s="225"/>
      <c r="D249" s="226"/>
      <c r="E249" s="226"/>
      <c r="F249" s="226"/>
      <c r="G249" s="227"/>
      <c r="L249" s="180"/>
      <c r="O249" s="170">
        <v>3</v>
      </c>
    </row>
    <row r="250" spans="1:104" x14ac:dyDescent="0.2">
      <c r="A250" s="185"/>
      <c r="B250" s="186" t="s">
        <v>74</v>
      </c>
      <c r="C250" s="187" t="str">
        <f>CONCATENATE(B57," ",C57)</f>
        <v>M21 Elektromontáže</v>
      </c>
      <c r="D250" s="188"/>
      <c r="E250" s="189"/>
      <c r="F250" s="190"/>
      <c r="G250" s="191">
        <f>SUM(G57:G249)</f>
        <v>0</v>
      </c>
      <c r="O250" s="170">
        <v>4</v>
      </c>
      <c r="BA250" s="192">
        <f>SUM(BA57:BA249)</f>
        <v>0</v>
      </c>
      <c r="BB250" s="192">
        <f>SUM(BB57:BB249)</f>
        <v>0</v>
      </c>
      <c r="BC250" s="192">
        <f>SUM(BC57:BC249)</f>
        <v>0</v>
      </c>
      <c r="BD250" s="192">
        <f>SUM(BD57:BD249)</f>
        <v>0</v>
      </c>
      <c r="BE250" s="192">
        <f>SUM(BE57:BE249)</f>
        <v>0</v>
      </c>
    </row>
    <row r="251" spans="1:104" x14ac:dyDescent="0.2">
      <c r="E251" s="146"/>
    </row>
    <row r="252" spans="1:104" x14ac:dyDescent="0.2">
      <c r="E252" s="146"/>
    </row>
    <row r="253" spans="1:104" x14ac:dyDescent="0.2">
      <c r="E253" s="146"/>
    </row>
    <row r="254" spans="1:104" x14ac:dyDescent="0.2">
      <c r="E254" s="146"/>
    </row>
    <row r="255" spans="1:104" x14ac:dyDescent="0.2">
      <c r="E255" s="146"/>
    </row>
    <row r="256" spans="1:104" x14ac:dyDescent="0.2">
      <c r="E256" s="146"/>
    </row>
    <row r="257" spans="5:5" x14ac:dyDescent="0.2">
      <c r="E257" s="146"/>
    </row>
    <row r="258" spans="5:5" x14ac:dyDescent="0.2">
      <c r="E258" s="146"/>
    </row>
    <row r="259" spans="5:5" x14ac:dyDescent="0.2">
      <c r="E259" s="146"/>
    </row>
    <row r="260" spans="5:5" x14ac:dyDescent="0.2">
      <c r="E260" s="146"/>
    </row>
    <row r="261" spans="5:5" x14ac:dyDescent="0.2">
      <c r="E261" s="146"/>
    </row>
    <row r="262" spans="5:5" x14ac:dyDescent="0.2">
      <c r="E262" s="146"/>
    </row>
    <row r="263" spans="5:5" x14ac:dyDescent="0.2">
      <c r="E263" s="146"/>
    </row>
    <row r="264" spans="5:5" x14ac:dyDescent="0.2">
      <c r="E264" s="146"/>
    </row>
    <row r="265" spans="5:5" x14ac:dyDescent="0.2">
      <c r="E265" s="146"/>
    </row>
    <row r="266" spans="5:5" x14ac:dyDescent="0.2">
      <c r="E266" s="146"/>
    </row>
    <row r="267" spans="5:5" x14ac:dyDescent="0.2">
      <c r="E267" s="146"/>
    </row>
    <row r="268" spans="5:5" x14ac:dyDescent="0.2">
      <c r="E268" s="146"/>
    </row>
    <row r="269" spans="5:5" x14ac:dyDescent="0.2">
      <c r="E269" s="146"/>
    </row>
    <row r="270" spans="5:5" x14ac:dyDescent="0.2">
      <c r="E270" s="146"/>
    </row>
    <row r="271" spans="5:5" x14ac:dyDescent="0.2">
      <c r="E271" s="146"/>
    </row>
    <row r="272" spans="5:5" x14ac:dyDescent="0.2">
      <c r="E272" s="146"/>
    </row>
    <row r="273" spans="1:7" x14ac:dyDescent="0.2">
      <c r="E273" s="146"/>
    </row>
    <row r="274" spans="1:7" x14ac:dyDescent="0.2">
      <c r="A274" s="193"/>
      <c r="B274" s="193"/>
      <c r="C274" s="193"/>
      <c r="D274" s="193"/>
      <c r="E274" s="193"/>
      <c r="F274" s="193"/>
      <c r="G274" s="193"/>
    </row>
    <row r="275" spans="1:7" x14ac:dyDescent="0.2">
      <c r="A275" s="193"/>
      <c r="B275" s="193"/>
      <c r="C275" s="193"/>
      <c r="D275" s="193"/>
      <c r="E275" s="193"/>
      <c r="F275" s="193"/>
      <c r="G275" s="193"/>
    </row>
    <row r="276" spans="1:7" x14ac:dyDescent="0.2">
      <c r="A276" s="193"/>
      <c r="B276" s="193"/>
      <c r="C276" s="193"/>
      <c r="D276" s="193"/>
      <c r="E276" s="193"/>
      <c r="F276" s="193"/>
      <c r="G276" s="193"/>
    </row>
    <row r="277" spans="1:7" x14ac:dyDescent="0.2">
      <c r="A277" s="193"/>
      <c r="B277" s="193"/>
      <c r="C277" s="193"/>
      <c r="D277" s="193"/>
      <c r="E277" s="193"/>
      <c r="F277" s="193"/>
      <c r="G277" s="193"/>
    </row>
    <row r="278" spans="1:7" x14ac:dyDescent="0.2">
      <c r="E278" s="146"/>
    </row>
    <row r="279" spans="1:7" x14ac:dyDescent="0.2">
      <c r="E279" s="146"/>
    </row>
    <row r="280" spans="1:7" x14ac:dyDescent="0.2">
      <c r="E280" s="146"/>
    </row>
    <row r="281" spans="1:7" x14ac:dyDescent="0.2">
      <c r="E281" s="146"/>
    </row>
    <row r="282" spans="1:7" x14ac:dyDescent="0.2">
      <c r="E282" s="146"/>
    </row>
    <row r="283" spans="1:7" x14ac:dyDescent="0.2">
      <c r="E283" s="146"/>
    </row>
    <row r="284" spans="1:7" x14ac:dyDescent="0.2">
      <c r="E284" s="146"/>
    </row>
    <row r="285" spans="1:7" x14ac:dyDescent="0.2">
      <c r="E285" s="146"/>
    </row>
    <row r="286" spans="1:7" x14ac:dyDescent="0.2">
      <c r="E286" s="146"/>
    </row>
    <row r="287" spans="1:7" x14ac:dyDescent="0.2">
      <c r="E287" s="146"/>
    </row>
    <row r="288" spans="1:7" x14ac:dyDescent="0.2">
      <c r="E288" s="146"/>
    </row>
    <row r="289" spans="5:5" x14ac:dyDescent="0.2">
      <c r="E289" s="146"/>
    </row>
    <row r="290" spans="5:5" x14ac:dyDescent="0.2">
      <c r="E290" s="146"/>
    </row>
    <row r="291" spans="5:5" x14ac:dyDescent="0.2">
      <c r="E291" s="146"/>
    </row>
    <row r="292" spans="5:5" x14ac:dyDescent="0.2">
      <c r="E292" s="146"/>
    </row>
    <row r="293" spans="5:5" x14ac:dyDescent="0.2">
      <c r="E293" s="146"/>
    </row>
    <row r="294" spans="5:5" x14ac:dyDescent="0.2">
      <c r="E294" s="146"/>
    </row>
    <row r="295" spans="5:5" x14ac:dyDescent="0.2">
      <c r="E295" s="146"/>
    </row>
    <row r="296" spans="5:5" x14ac:dyDescent="0.2">
      <c r="E296" s="146"/>
    </row>
    <row r="297" spans="5:5" x14ac:dyDescent="0.2">
      <c r="E297" s="146"/>
    </row>
    <row r="298" spans="5:5" x14ac:dyDescent="0.2">
      <c r="E298" s="146"/>
    </row>
    <row r="299" spans="5:5" x14ac:dyDescent="0.2">
      <c r="E299" s="146"/>
    </row>
    <row r="300" spans="5:5" x14ac:dyDescent="0.2">
      <c r="E300" s="146"/>
    </row>
    <row r="301" spans="5:5" x14ac:dyDescent="0.2">
      <c r="E301" s="146"/>
    </row>
    <row r="302" spans="5:5" x14ac:dyDescent="0.2">
      <c r="E302" s="146"/>
    </row>
    <row r="303" spans="5:5" x14ac:dyDescent="0.2">
      <c r="E303" s="146"/>
    </row>
    <row r="304" spans="5:5" x14ac:dyDescent="0.2">
      <c r="E304" s="146"/>
    </row>
    <row r="305" spans="1:7" x14ac:dyDescent="0.2">
      <c r="E305" s="146"/>
    </row>
    <row r="306" spans="1:7" x14ac:dyDescent="0.2">
      <c r="E306" s="146"/>
    </row>
    <row r="307" spans="1:7" x14ac:dyDescent="0.2">
      <c r="E307" s="146"/>
    </row>
    <row r="308" spans="1:7" x14ac:dyDescent="0.2">
      <c r="E308" s="146"/>
    </row>
    <row r="309" spans="1:7" x14ac:dyDescent="0.2">
      <c r="A309" s="194"/>
      <c r="B309" s="194"/>
    </row>
    <row r="310" spans="1:7" x14ac:dyDescent="0.2">
      <c r="A310" s="193"/>
      <c r="B310" s="193"/>
      <c r="C310" s="196"/>
      <c r="D310" s="196"/>
      <c r="E310" s="197"/>
      <c r="F310" s="196"/>
      <c r="G310" s="198"/>
    </row>
    <row r="311" spans="1:7" x14ac:dyDescent="0.2">
      <c r="A311" s="199"/>
      <c r="B311" s="199"/>
      <c r="C311" s="193"/>
      <c r="D311" s="193"/>
      <c r="E311" s="200"/>
      <c r="F311" s="193"/>
      <c r="G311" s="193"/>
    </row>
    <row r="312" spans="1:7" x14ac:dyDescent="0.2">
      <c r="A312" s="193"/>
      <c r="B312" s="193"/>
      <c r="C312" s="193"/>
      <c r="D312" s="193"/>
      <c r="E312" s="200"/>
      <c r="F312" s="193"/>
      <c r="G312" s="193"/>
    </row>
    <row r="313" spans="1:7" x14ac:dyDescent="0.2">
      <c r="A313" s="193"/>
      <c r="B313" s="193"/>
      <c r="C313" s="193"/>
      <c r="D313" s="193"/>
      <c r="E313" s="200"/>
      <c r="F313" s="193"/>
      <c r="G313" s="193"/>
    </row>
    <row r="314" spans="1:7" x14ac:dyDescent="0.2">
      <c r="A314" s="193"/>
      <c r="B314" s="193"/>
      <c r="C314" s="193"/>
      <c r="D314" s="193"/>
      <c r="E314" s="200"/>
      <c r="F314" s="193"/>
      <c r="G314" s="193"/>
    </row>
    <row r="315" spans="1:7" x14ac:dyDescent="0.2">
      <c r="A315" s="193"/>
      <c r="B315" s="193"/>
      <c r="C315" s="193"/>
      <c r="D315" s="193"/>
      <c r="E315" s="200"/>
      <c r="F315" s="193"/>
      <c r="G315" s="193"/>
    </row>
    <row r="316" spans="1:7" x14ac:dyDescent="0.2">
      <c r="A316" s="193"/>
      <c r="B316" s="193"/>
      <c r="C316" s="193"/>
      <c r="D316" s="193"/>
      <c r="E316" s="200"/>
      <c r="F316" s="193"/>
      <c r="G316" s="193"/>
    </row>
    <row r="317" spans="1:7" x14ac:dyDescent="0.2">
      <c r="A317" s="193"/>
      <c r="B317" s="193"/>
      <c r="C317" s="193"/>
      <c r="D317" s="193"/>
      <c r="E317" s="200"/>
      <c r="F317" s="193"/>
      <c r="G317" s="193"/>
    </row>
    <row r="318" spans="1:7" x14ac:dyDescent="0.2">
      <c r="A318" s="193"/>
      <c r="B318" s="193"/>
      <c r="C318" s="193"/>
      <c r="D318" s="193"/>
      <c r="E318" s="200"/>
      <c r="F318" s="193"/>
      <c r="G318" s="193"/>
    </row>
    <row r="319" spans="1:7" x14ac:dyDescent="0.2">
      <c r="A319" s="193"/>
      <c r="B319" s="193"/>
      <c r="C319" s="193"/>
      <c r="D319" s="193"/>
      <c r="E319" s="200"/>
      <c r="F319" s="193"/>
      <c r="G319" s="193"/>
    </row>
    <row r="320" spans="1:7" x14ac:dyDescent="0.2">
      <c r="A320" s="193"/>
      <c r="B320" s="193"/>
      <c r="C320" s="193"/>
      <c r="D320" s="193"/>
      <c r="E320" s="200"/>
      <c r="F320" s="193"/>
      <c r="G320" s="193"/>
    </row>
    <row r="321" spans="1:7" x14ac:dyDescent="0.2">
      <c r="A321" s="193"/>
      <c r="B321" s="193"/>
      <c r="C321" s="193"/>
      <c r="D321" s="193"/>
      <c r="E321" s="200"/>
      <c r="F321" s="193"/>
      <c r="G321" s="193"/>
    </row>
    <row r="322" spans="1:7" x14ac:dyDescent="0.2">
      <c r="A322" s="193"/>
      <c r="B322" s="193"/>
      <c r="C322" s="193"/>
      <c r="D322" s="193"/>
      <c r="E322" s="200"/>
      <c r="F322" s="193"/>
      <c r="G322" s="193"/>
    </row>
    <row r="323" spans="1:7" x14ac:dyDescent="0.2">
      <c r="A323" s="193"/>
      <c r="B323" s="193"/>
      <c r="C323" s="193"/>
      <c r="D323" s="193"/>
      <c r="E323" s="200"/>
      <c r="F323" s="193"/>
      <c r="G323" s="193"/>
    </row>
  </sheetData>
  <mergeCells count="144">
    <mergeCell ref="C13:G13"/>
    <mergeCell ref="C15:G15"/>
    <mergeCell ref="C16:D16"/>
    <mergeCell ref="C17:D17"/>
    <mergeCell ref="C18:D18"/>
    <mergeCell ref="C20:G20"/>
    <mergeCell ref="C22:G22"/>
    <mergeCell ref="A1:G1"/>
    <mergeCell ref="A3:B3"/>
    <mergeCell ref="A4:B4"/>
    <mergeCell ref="E4:G4"/>
    <mergeCell ref="C9:G9"/>
    <mergeCell ref="C50:D50"/>
    <mergeCell ref="C51:D51"/>
    <mergeCell ref="C55:G55"/>
    <mergeCell ref="C59:G59"/>
    <mergeCell ref="C60:D60"/>
    <mergeCell ref="C61:D61"/>
    <mergeCell ref="C62:D62"/>
    <mergeCell ref="C44:G44"/>
    <mergeCell ref="C26:G26"/>
    <mergeCell ref="C28:G28"/>
    <mergeCell ref="C30:G30"/>
    <mergeCell ref="C32:G32"/>
    <mergeCell ref="C34:G34"/>
    <mergeCell ref="C72:D72"/>
    <mergeCell ref="C73:D73"/>
    <mergeCell ref="C75:D75"/>
    <mergeCell ref="C76:D76"/>
    <mergeCell ref="C77:D77"/>
    <mergeCell ref="C78:D78"/>
    <mergeCell ref="C63:D63"/>
    <mergeCell ref="C64:D64"/>
    <mergeCell ref="C66:G66"/>
    <mergeCell ref="C68:G68"/>
    <mergeCell ref="C70:G70"/>
    <mergeCell ref="C71:D71"/>
    <mergeCell ref="C88:D88"/>
    <mergeCell ref="C89:D89"/>
    <mergeCell ref="C91:D91"/>
    <mergeCell ref="C92:D92"/>
    <mergeCell ref="C93:D93"/>
    <mergeCell ref="C95:D95"/>
    <mergeCell ref="C79:D79"/>
    <mergeCell ref="C81:D81"/>
    <mergeCell ref="C82:D82"/>
    <mergeCell ref="C83:D83"/>
    <mergeCell ref="C85:G85"/>
    <mergeCell ref="C87:G87"/>
    <mergeCell ref="C107:G107"/>
    <mergeCell ref="C109:G109"/>
    <mergeCell ref="C112:D112"/>
    <mergeCell ref="C113:D113"/>
    <mergeCell ref="C114:D114"/>
    <mergeCell ref="C117:G117"/>
    <mergeCell ref="C96:D96"/>
    <mergeCell ref="C97:D97"/>
    <mergeCell ref="C98:D98"/>
    <mergeCell ref="C100:G100"/>
    <mergeCell ref="C103:G103"/>
    <mergeCell ref="C105:G105"/>
    <mergeCell ref="C136:G136"/>
    <mergeCell ref="C138:G138"/>
    <mergeCell ref="C140:G140"/>
    <mergeCell ref="C141:D141"/>
    <mergeCell ref="C142:D142"/>
    <mergeCell ref="C143:D143"/>
    <mergeCell ref="C119:G119"/>
    <mergeCell ref="C123:G123"/>
    <mergeCell ref="C129:G129"/>
    <mergeCell ref="C131:G131"/>
    <mergeCell ref="C133:G133"/>
    <mergeCell ref="C135:G135"/>
    <mergeCell ref="C150:D150"/>
    <mergeCell ref="C151:D151"/>
    <mergeCell ref="C152:D152"/>
    <mergeCell ref="C154:G154"/>
    <mergeCell ref="C157:G157"/>
    <mergeCell ref="C159:G159"/>
    <mergeCell ref="C144:D144"/>
    <mergeCell ref="C145:D145"/>
    <mergeCell ref="C146:D146"/>
    <mergeCell ref="C147:D147"/>
    <mergeCell ref="C148:D148"/>
    <mergeCell ref="C149:D149"/>
    <mergeCell ref="C169:D169"/>
    <mergeCell ref="C170:D170"/>
    <mergeCell ref="C171:D171"/>
    <mergeCell ref="C173:D173"/>
    <mergeCell ref="C174:D174"/>
    <mergeCell ref="C175:D175"/>
    <mergeCell ref="C161:G161"/>
    <mergeCell ref="C163:G163"/>
    <mergeCell ref="C165:D165"/>
    <mergeCell ref="C166:D166"/>
    <mergeCell ref="C167:D167"/>
    <mergeCell ref="C168:D168"/>
    <mergeCell ref="C186:D186"/>
    <mergeCell ref="C187:D187"/>
    <mergeCell ref="C188:D188"/>
    <mergeCell ref="C192:G192"/>
    <mergeCell ref="C193:D193"/>
    <mergeCell ref="C194:D194"/>
    <mergeCell ref="C176:D176"/>
    <mergeCell ref="C177:D177"/>
    <mergeCell ref="C178:D178"/>
    <mergeCell ref="C179:D179"/>
    <mergeCell ref="C180:D180"/>
    <mergeCell ref="C181:D181"/>
    <mergeCell ref="C204:D204"/>
    <mergeCell ref="C205:D205"/>
    <mergeCell ref="C206:D206"/>
    <mergeCell ref="C208:G208"/>
    <mergeCell ref="C209:D209"/>
    <mergeCell ref="C210:D210"/>
    <mergeCell ref="C196:G196"/>
    <mergeCell ref="C197:D197"/>
    <mergeCell ref="C198:D198"/>
    <mergeCell ref="C199:D199"/>
    <mergeCell ref="C201:G201"/>
    <mergeCell ref="C203:G203"/>
    <mergeCell ref="C220:G220"/>
    <mergeCell ref="C221:D221"/>
    <mergeCell ref="C222:D222"/>
    <mergeCell ref="C223:D223"/>
    <mergeCell ref="C225:G225"/>
    <mergeCell ref="C226:D226"/>
    <mergeCell ref="C211:D211"/>
    <mergeCell ref="C213:G213"/>
    <mergeCell ref="C214:D214"/>
    <mergeCell ref="C215:D215"/>
    <mergeCell ref="C216:D216"/>
    <mergeCell ref="C218:G218"/>
    <mergeCell ref="C235:G235"/>
    <mergeCell ref="C237:G237"/>
    <mergeCell ref="C241:G241"/>
    <mergeCell ref="C244:G244"/>
    <mergeCell ref="C249:G249"/>
    <mergeCell ref="C227:D227"/>
    <mergeCell ref="C228:D228"/>
    <mergeCell ref="C230:G230"/>
    <mergeCell ref="C231:D231"/>
    <mergeCell ref="C232:D232"/>
    <mergeCell ref="C233:D23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klimek</cp:lastModifiedBy>
  <dcterms:created xsi:type="dcterms:W3CDTF">2019-03-15T09:49:15Z</dcterms:created>
  <dcterms:modified xsi:type="dcterms:W3CDTF">2020-04-14T09:26:33Z</dcterms:modified>
</cp:coreProperties>
</file>