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7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'Položky'!$1:$5</definedName>
    <definedName name="Objednatel">#REF!</definedName>
    <definedName name="_xlnm.Print_Area" localSheetId="0">'Položky'!$A$1:$G$35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'Položky'!#REF!</definedName>
    <definedName name="SloupecCisloPol">'Položky'!#REF!</definedName>
    <definedName name="SloupecJC">'Položky'!#REF!</definedName>
    <definedName name="SloupecMJ">'Položky'!#REF!</definedName>
    <definedName name="SloupecMnozstvi">'Položky'!#REF!</definedName>
    <definedName name="SloupecNazPol">'Položky'!#REF!</definedName>
    <definedName name="SloupecPC">'Položky'!#REF!</definedName>
    <definedName name="solver_lin" localSheetId="0">0</definedName>
    <definedName name="solver_num" localSheetId="0">0</definedName>
    <definedName name="solver_opt" localSheetId="0">'Položky'!#REF!</definedName>
    <definedName name="solver_typ" localSheetId="0">1</definedName>
    <definedName name="solver_val" localSheetId="0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<sst xmlns="http://schemas.openxmlformats.org/spreadsheetml/2006/main" count="91" uniqueCount="56">
  <si>
    <t>R</t>
  </si>
  <si>
    <t>Stavba :</t>
  </si>
  <si>
    <t>Objekt :</t>
  </si>
  <si>
    <t xml:space="preserve">Položkový rozpočet </t>
  </si>
  <si>
    <t>162701105R00</t>
  </si>
  <si>
    <t xml:space="preserve">Vodorovné přemístění výkopku z hor.1-4 do 10000 m </t>
  </si>
  <si>
    <t>m3</t>
  </si>
  <si>
    <t>167101101R00</t>
  </si>
  <si>
    <t xml:space="preserve">Nakládání výkopku z hor.1-4 v množství do 100 m3 </t>
  </si>
  <si>
    <t>m2</t>
  </si>
  <si>
    <t xml:space="preserve">Výsadba soliterního stromu </t>
  </si>
  <si>
    <t>183101321R00</t>
  </si>
  <si>
    <t xml:space="preserve">Hloub. jamek s výměnou 100% půdy do 1 m3 sv.1:5 </t>
  </si>
  <si>
    <t>184202112R00</t>
  </si>
  <si>
    <t xml:space="preserve">Ukotvení dřeviny kůly D do 10 cm, dl. do 3 m </t>
  </si>
  <si>
    <t>184501111R00</t>
  </si>
  <si>
    <t xml:space="preserve">Zhotovení obalu kmene z juty, 1vrstva, v rovině </t>
  </si>
  <si>
    <t>185802113R00</t>
  </si>
  <si>
    <t xml:space="preserve">Hnojení umělým hnojivem v rovině </t>
  </si>
  <si>
    <t>t</t>
  </si>
  <si>
    <t>185804311R00</t>
  </si>
  <si>
    <t>Zalití rostlin vodou plochy do 20 m2 1x</t>
  </si>
  <si>
    <t>185851111R00</t>
  </si>
  <si>
    <t xml:space="preserve">Dovoz vody pro zálivku rostlin do 6 km </t>
  </si>
  <si>
    <t>Substrát zahradní (pro stromy)</t>
  </si>
  <si>
    <t>Kůly ke stromům, dl. 3m</t>
  </si>
  <si>
    <t>ks</t>
  </si>
  <si>
    <t>Půlená příčka ke zpevnění kůlů a úvazků</t>
  </si>
  <si>
    <t>Jutová tkanina k obalení kmenů stromů</t>
  </si>
  <si>
    <t>Úvazek bavlněný ke stromům</t>
  </si>
  <si>
    <t xml:space="preserve">Hnojivo Silvamix  5ks/1 strom </t>
  </si>
  <si>
    <t>184102116R00</t>
  </si>
  <si>
    <t xml:space="preserve">Výsadba dřevin s balem D do 60 cm, v rovině </t>
  </si>
  <si>
    <t>celková cena s DPH 21%</t>
  </si>
  <si>
    <t>184806111</t>
  </si>
  <si>
    <t>bm</t>
  </si>
  <si>
    <t>Voda pro zálivku 100 l/strom</t>
  </si>
  <si>
    <t>Redukční řez korun stromů po výsadbě D KO 2m</t>
  </si>
  <si>
    <t>Chránička kmene hnědé barvy</t>
  </si>
  <si>
    <t>Tilia Cordata, 3x přesazovaná, vel. 16/18</t>
  </si>
  <si>
    <t xml:space="preserve">Celková cena bez DPH </t>
  </si>
  <si>
    <t>Obnova Ježnické aleje</t>
  </si>
  <si>
    <t>alej na ul. Stará Ježnická</t>
  </si>
  <si>
    <t>Kácení a frézování pařezů</t>
  </si>
  <si>
    <t>112101114.00</t>
  </si>
  <si>
    <t>pozn: dřevní štěpka z větví bude sloužit jako závlahová mísa u nově vysázený lip</t>
  </si>
  <si>
    <t>odstranění pařezu odfrézováním, dřevina tvrdá, hl.20, D 50</t>
  </si>
  <si>
    <t>112101224.00</t>
  </si>
  <si>
    <r>
      <t xml:space="preserve">Tilia Cordata </t>
    </r>
    <r>
      <rPr>
        <sz val="9"/>
        <rFont val="Calibri"/>
        <family val="2"/>
      </rPr>
      <t>'</t>
    </r>
    <r>
      <rPr>
        <sz val="9"/>
        <rFont val="Arial CE"/>
        <family val="2"/>
      </rPr>
      <t>Greenspire</t>
    </r>
    <r>
      <rPr>
        <sz val="9"/>
        <rFont val="Calibri"/>
        <family val="2"/>
      </rPr>
      <t>', 3x přesazovaná, vel. 16/18</t>
    </r>
  </si>
  <si>
    <t>vlastní položka</t>
  </si>
  <si>
    <t>Kácení stromů list. prům. do 0,5m rovina</t>
  </si>
  <si>
    <t xml:space="preserve">Bezpečnostní řez u listnatých stromů, plocha koruny od 120 m2 - do 150 m2 </t>
  </si>
  <si>
    <t>Drcení ořezaných větví strojně o průměru větví do 100 mm - štěpkováním včetně vytvoření závlahové mísy u nových výsadeb v místě ořezů a kácení</t>
  </si>
  <si>
    <t>Drcení ořezaných větví strojně o průměru větví do 15 mm - štěpkováním včetně vytvoření závlahové mísy u nových výsadeb v místě ořezů a kácení</t>
  </si>
  <si>
    <t>Naložení, odvoz a uložení na příslušnou skládku dřeva do vzdálenosti 2 km</t>
  </si>
  <si>
    <t>Odstranění výsadby - obvod kmene 18/20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</si>
</sst>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name val="Calibri"/>
      <family val="2"/>
    </font>
    <font>
      <b/>
      <i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46" applyFont="1" applyBorder="1">
      <alignment/>
      <protection/>
    </xf>
    <xf numFmtId="0" fontId="0" fillId="0" borderId="10" xfId="46" applyBorder="1">
      <alignment/>
      <protection/>
    </xf>
    <xf numFmtId="0" fontId="2" fillId="0" borderId="11" xfId="46" applyFont="1" applyBorder="1">
      <alignment/>
      <protection/>
    </xf>
    <xf numFmtId="0" fontId="0" fillId="0" borderId="11" xfId="46" applyBorder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7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right"/>
      <protection/>
    </xf>
    <xf numFmtId="0" fontId="3" fillId="0" borderId="12" xfId="46" applyFont="1" applyBorder="1" applyAlignment="1">
      <alignment horizontal="right"/>
      <protection/>
    </xf>
    <xf numFmtId="0" fontId="0" fillId="0" borderId="10" xfId="46" applyBorder="1" applyAlignment="1">
      <alignment horizontal="left"/>
      <protection/>
    </xf>
    <xf numFmtId="0" fontId="0" fillId="0" borderId="13" xfId="46" applyBorder="1">
      <alignment/>
      <protection/>
    </xf>
    <xf numFmtId="0" fontId="3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NumberFormat="1">
      <alignment/>
      <protection/>
    </xf>
    <xf numFmtId="0" fontId="9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0" fillId="0" borderId="0" xfId="46" applyFont="1" applyAlignment="1">
      <alignment/>
      <protection/>
    </xf>
    <xf numFmtId="0" fontId="11" fillId="0" borderId="0" xfId="46" applyFont="1" applyBorder="1">
      <alignment/>
      <protection/>
    </xf>
    <xf numFmtId="3" fontId="11" fillId="0" borderId="0" xfId="46" applyNumberFormat="1" applyFont="1" applyBorder="1" applyAlignment="1">
      <alignment horizontal="right"/>
      <protection/>
    </xf>
    <xf numFmtId="4" fontId="11" fillId="0" borderId="0" xfId="46" applyNumberFormat="1" applyFont="1" applyBorder="1">
      <alignment/>
      <protection/>
    </xf>
    <xf numFmtId="0" fontId="1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46" applyFill="1">
      <alignment/>
      <protection/>
    </xf>
    <xf numFmtId="0" fontId="0" fillId="0" borderId="0" xfId="46" applyFont="1" applyFill="1">
      <alignment/>
      <protection/>
    </xf>
    <xf numFmtId="0" fontId="0" fillId="0" borderId="14" xfId="46" applyFont="1" applyBorder="1" applyAlignment="1">
      <alignment horizontal="center" vertical="top"/>
      <protection/>
    </xf>
    <xf numFmtId="0" fontId="3" fillId="0" borderId="15" xfId="46" applyFont="1" applyBorder="1" applyAlignment="1">
      <alignment wrapText="1"/>
      <protection/>
    </xf>
    <xf numFmtId="0" fontId="0" fillId="33" borderId="16" xfId="46" applyFill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34" borderId="0" xfId="46" applyFont="1" applyFill="1" applyBorder="1">
      <alignment/>
      <protection/>
    </xf>
    <xf numFmtId="49" fontId="4" fillId="0" borderId="15" xfId="46" applyNumberFormat="1" applyFont="1" applyBorder="1" applyAlignment="1">
      <alignment horizontal="left"/>
      <protection/>
    </xf>
    <xf numFmtId="0" fontId="3" fillId="0" borderId="15" xfId="46" applyFont="1" applyBorder="1" applyAlignment="1">
      <alignment horizontal="center"/>
      <protection/>
    </xf>
    <xf numFmtId="0" fontId="3" fillId="0" borderId="15" xfId="46" applyNumberFormat="1" applyFont="1" applyBorder="1" applyAlignment="1">
      <alignment horizontal="right"/>
      <protection/>
    </xf>
    <xf numFmtId="49" fontId="3" fillId="0" borderId="15" xfId="46" applyNumberFormat="1" applyFont="1" applyBorder="1" applyAlignment="1">
      <alignment horizontal="left" vertical="top"/>
      <protection/>
    </xf>
    <xf numFmtId="49" fontId="3" fillId="0" borderId="15" xfId="46" applyNumberFormat="1" applyFont="1" applyBorder="1" applyAlignment="1">
      <alignment horizontal="center" shrinkToFit="1"/>
      <protection/>
    </xf>
    <xf numFmtId="4" fontId="3" fillId="0" borderId="15" xfId="46" applyNumberFormat="1" applyFont="1" applyBorder="1" applyAlignment="1">
      <alignment horizontal="right"/>
      <protection/>
    </xf>
    <xf numFmtId="4" fontId="3" fillId="0" borderId="15" xfId="46" applyNumberFormat="1" applyFont="1" applyBorder="1">
      <alignment/>
      <protection/>
    </xf>
    <xf numFmtId="167" fontId="3" fillId="0" borderId="15" xfId="46" applyNumberFormat="1" applyFont="1" applyBorder="1" applyAlignment="1">
      <alignment horizontal="right"/>
      <protection/>
    </xf>
    <xf numFmtId="49" fontId="13" fillId="0" borderId="15" xfId="46" applyNumberFormat="1" applyFont="1" applyFill="1" applyBorder="1" applyAlignment="1">
      <alignment horizontal="left"/>
      <protection/>
    </xf>
    <xf numFmtId="0" fontId="13" fillId="0" borderId="15" xfId="46" applyFont="1" applyFill="1" applyBorder="1">
      <alignment/>
      <protection/>
    </xf>
    <xf numFmtId="0" fontId="3" fillId="0" borderId="15" xfId="46" applyFont="1" applyFill="1" applyBorder="1" applyAlignment="1">
      <alignment horizontal="center"/>
      <protection/>
    </xf>
    <xf numFmtId="4" fontId="3" fillId="0" borderId="15" xfId="46" applyNumberFormat="1" applyFont="1" applyFill="1" applyBorder="1" applyAlignment="1">
      <alignment horizontal="right"/>
      <protection/>
    </xf>
    <xf numFmtId="4" fontId="4" fillId="0" borderId="15" xfId="46" applyNumberFormat="1" applyFont="1" applyFill="1" applyBorder="1">
      <alignment/>
      <protection/>
    </xf>
    <xf numFmtId="0" fontId="3" fillId="35" borderId="15" xfId="46" applyFont="1" applyFill="1" applyBorder="1">
      <alignment/>
      <protection/>
    </xf>
    <xf numFmtId="0" fontId="4" fillId="35" borderId="15" xfId="46" applyFont="1" applyFill="1" applyBorder="1">
      <alignment/>
      <protection/>
    </xf>
    <xf numFmtId="4" fontId="3" fillId="35" borderId="15" xfId="46" applyNumberFormat="1" applyFont="1" applyFill="1" applyBorder="1" applyAlignment="1">
      <alignment horizontal="right"/>
      <protection/>
    </xf>
    <xf numFmtId="4" fontId="4" fillId="35" borderId="15" xfId="46" applyNumberFormat="1" applyFont="1" applyFill="1" applyBorder="1">
      <alignment/>
      <protection/>
    </xf>
    <xf numFmtId="4" fontId="3" fillId="0" borderId="0" xfId="46" applyNumberFormat="1" applyFont="1" applyBorder="1" applyAlignment="1">
      <alignment horizontal="right"/>
      <protection/>
    </xf>
    <xf numFmtId="0" fontId="3" fillId="0" borderId="15" xfId="46" applyFont="1" applyBorder="1">
      <alignment/>
      <protection/>
    </xf>
    <xf numFmtId="0" fontId="3" fillId="0" borderId="15" xfId="46" applyFont="1" applyBorder="1" applyAlignment="1">
      <alignment horizontal="right"/>
      <protection/>
    </xf>
    <xf numFmtId="0" fontId="3" fillId="0" borderId="15" xfId="46" applyFont="1" applyBorder="1" applyAlignment="1">
      <alignment/>
      <protection/>
    </xf>
    <xf numFmtId="2" fontId="3" fillId="0" borderId="15" xfId="46" applyNumberFormat="1" applyFont="1" applyBorder="1" applyAlignment="1">
      <alignment/>
      <protection/>
    </xf>
    <xf numFmtId="49" fontId="14" fillId="0" borderId="15" xfId="46" applyNumberFormat="1" applyFont="1" applyBorder="1" applyAlignment="1">
      <alignment horizontal="left" vertical="top"/>
      <protection/>
    </xf>
    <xf numFmtId="0" fontId="3" fillId="0" borderId="0" xfId="46" applyFont="1" applyFill="1">
      <alignment/>
      <protection/>
    </xf>
    <xf numFmtId="4" fontId="3" fillId="0" borderId="0" xfId="46" applyNumberFormat="1" applyFont="1" applyFill="1" applyBorder="1" applyAlignment="1">
      <alignment horizontal="right"/>
      <protection/>
    </xf>
    <xf numFmtId="0" fontId="4" fillId="0" borderId="0" xfId="46" applyFont="1" applyFill="1" applyAlignment="1">
      <alignment horizontal="right"/>
      <protection/>
    </xf>
    <xf numFmtId="0" fontId="4" fillId="35" borderId="15" xfId="46" applyFont="1" applyFill="1" applyBorder="1">
      <alignment/>
      <protection/>
    </xf>
    <xf numFmtId="0" fontId="3" fillId="0" borderId="15" xfId="46" applyFont="1" applyBorder="1" applyAlignment="1">
      <alignment wrapText="1"/>
      <protection/>
    </xf>
    <xf numFmtId="0" fontId="6" fillId="0" borderId="0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/>
      <protection/>
    </xf>
    <xf numFmtId="49" fontId="0" fillId="0" borderId="18" xfId="46" applyNumberFormat="1" applyFont="1" applyBorder="1" applyAlignment="1">
      <alignment horizontal="center"/>
      <protection/>
    </xf>
    <xf numFmtId="0" fontId="0" fillId="0" borderId="19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8"/>
  <sheetViews>
    <sheetView tabSelected="1" zoomScale="115" zoomScaleNormal="115" zoomScalePageLayoutView="0" workbookViewId="0" topLeftCell="A13">
      <selection activeCell="H16" sqref="H16"/>
    </sheetView>
  </sheetViews>
  <sheetFormatPr defaultColWidth="9.00390625" defaultRowHeight="12.75"/>
  <cols>
    <col min="1" max="1" width="4.375" style="5" customWidth="1"/>
    <col min="2" max="2" width="12.875" style="5" customWidth="1"/>
    <col min="3" max="3" width="45.00390625" style="5" customWidth="1"/>
    <col min="4" max="4" width="6.125" style="5" customWidth="1"/>
    <col min="5" max="5" width="8.625" style="6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1" t="s">
        <v>3</v>
      </c>
      <c r="B1" s="61"/>
      <c r="C1" s="61"/>
      <c r="D1" s="61"/>
      <c r="E1" s="61"/>
      <c r="F1" s="61"/>
      <c r="G1" s="61"/>
    </row>
    <row r="2" spans="2:7" ht="14.25" customHeight="1">
      <c r="B2" s="7"/>
      <c r="C2" s="8"/>
      <c r="D2" s="8"/>
      <c r="E2" s="9"/>
      <c r="F2" s="8"/>
      <c r="G2" s="8"/>
    </row>
    <row r="3" spans="1:7" ht="12.75">
      <c r="A3" s="62" t="s">
        <v>1</v>
      </c>
      <c r="B3" s="62"/>
      <c r="C3" s="1" t="s">
        <v>41</v>
      </c>
      <c r="D3" s="2"/>
      <c r="E3" s="10"/>
      <c r="F3" s="11"/>
      <c r="G3" s="12"/>
    </row>
    <row r="4" spans="1:7" ht="12.75">
      <c r="A4" s="63" t="s">
        <v>2</v>
      </c>
      <c r="B4" s="63"/>
      <c r="C4" s="3" t="s">
        <v>42</v>
      </c>
      <c r="D4" s="4"/>
      <c r="E4" s="64"/>
      <c r="F4" s="64"/>
      <c r="G4" s="64"/>
    </row>
    <row r="5" spans="1:7" ht="12.75">
      <c r="A5" s="13"/>
      <c r="B5" s="14"/>
      <c r="C5" s="14"/>
      <c r="G5" s="15"/>
    </row>
    <row r="6" spans="1:7" ht="12.75">
      <c r="A6" s="13"/>
      <c r="B6" s="51"/>
      <c r="C6" s="47" t="s">
        <v>43</v>
      </c>
      <c r="D6" s="51"/>
      <c r="E6" s="52"/>
      <c r="F6" s="51"/>
      <c r="G6" s="53"/>
    </row>
    <row r="7" spans="1:7" ht="12.75">
      <c r="A7" s="13"/>
      <c r="B7" s="51" t="s">
        <v>44</v>
      </c>
      <c r="C7" s="51" t="s">
        <v>50</v>
      </c>
      <c r="D7" s="51" t="s">
        <v>26</v>
      </c>
      <c r="E7" s="52">
        <v>2</v>
      </c>
      <c r="F7" s="51"/>
      <c r="G7" s="54">
        <f>E7*F7</f>
        <v>0</v>
      </c>
    </row>
    <row r="8" spans="1:7" ht="24">
      <c r="A8" s="13"/>
      <c r="B8" s="55" t="s">
        <v>47</v>
      </c>
      <c r="C8" s="60" t="s">
        <v>46</v>
      </c>
      <c r="D8" s="51" t="s">
        <v>26</v>
      </c>
      <c r="E8" s="52">
        <v>2</v>
      </c>
      <c r="F8" s="51"/>
      <c r="G8" s="54"/>
    </row>
    <row r="9" spans="1:7" ht="24">
      <c r="A9" s="13"/>
      <c r="B9" s="51" t="s">
        <v>49</v>
      </c>
      <c r="C9" s="29" t="s">
        <v>51</v>
      </c>
      <c r="D9" s="51" t="s">
        <v>26</v>
      </c>
      <c r="E9" s="52">
        <v>12</v>
      </c>
      <c r="F9" s="51"/>
      <c r="G9" s="54">
        <f>E9*F9</f>
        <v>0</v>
      </c>
    </row>
    <row r="10" spans="1:7" ht="36">
      <c r="A10" s="13"/>
      <c r="B10" s="51" t="s">
        <v>49</v>
      </c>
      <c r="C10" s="29" t="s">
        <v>52</v>
      </c>
      <c r="D10" s="51" t="s">
        <v>6</v>
      </c>
      <c r="E10" s="52">
        <v>1.5</v>
      </c>
      <c r="F10" s="51"/>
      <c r="G10" s="54">
        <f>E10*F10</f>
        <v>0</v>
      </c>
    </row>
    <row r="11" spans="1:7" ht="36">
      <c r="A11" s="13"/>
      <c r="B11" s="51" t="s">
        <v>49</v>
      </c>
      <c r="C11" s="29" t="s">
        <v>53</v>
      </c>
      <c r="D11" s="51" t="s">
        <v>6</v>
      </c>
      <c r="E11" s="52">
        <v>1.5</v>
      </c>
      <c r="F11" s="51"/>
      <c r="G11" s="54">
        <f>E11*F11</f>
        <v>0</v>
      </c>
    </row>
    <row r="12" spans="1:7" ht="24">
      <c r="A12" s="13"/>
      <c r="B12" s="51" t="s">
        <v>49</v>
      </c>
      <c r="C12" s="29" t="s">
        <v>54</v>
      </c>
      <c r="D12" s="51" t="s">
        <v>6</v>
      </c>
      <c r="E12" s="52">
        <v>1.2</v>
      </c>
      <c r="F12" s="51"/>
      <c r="G12" s="54">
        <f>E12*F12</f>
        <v>0</v>
      </c>
    </row>
    <row r="13" spans="1:104" ht="12.75">
      <c r="A13" s="28"/>
      <c r="B13" s="33"/>
      <c r="C13" s="59" t="s">
        <v>10</v>
      </c>
      <c r="D13" s="34"/>
      <c r="E13" s="35"/>
      <c r="F13" s="35"/>
      <c r="G13" s="54">
        <f>E13*F13</f>
        <v>0</v>
      </c>
      <c r="O13" s="17">
        <v>2</v>
      </c>
      <c r="AA13" s="5">
        <v>1</v>
      </c>
      <c r="AB13" s="5">
        <v>1</v>
      </c>
      <c r="AC13" s="5">
        <v>1</v>
      </c>
      <c r="AZ13" s="5">
        <v>1</v>
      </c>
      <c r="BA13" s="5">
        <f>IF(AZ13=1,G15,0)</f>
        <v>0</v>
      </c>
      <c r="BB13" s="5">
        <f>IF(AZ13=2,G15,0)</f>
        <v>0</v>
      </c>
      <c r="BC13" s="5">
        <f>IF(AZ13=3,G15,0)</f>
        <v>0</v>
      </c>
      <c r="BD13" s="5">
        <f>IF(AZ13=4,G15,0)</f>
        <v>0</v>
      </c>
      <c r="BE13" s="5">
        <f>IF(AZ13=5,G15,0)</f>
        <v>0</v>
      </c>
      <c r="CZ13" s="5">
        <v>0</v>
      </c>
    </row>
    <row r="14" spans="1:104" ht="12.75">
      <c r="A14" s="28"/>
      <c r="B14" s="36" t="s">
        <v>4</v>
      </c>
      <c r="C14" s="29" t="s">
        <v>5</v>
      </c>
      <c r="D14" s="37" t="s">
        <v>6</v>
      </c>
      <c r="E14" s="38">
        <v>15</v>
      </c>
      <c r="F14" s="38"/>
      <c r="G14" s="39">
        <f aca="true" t="shared" si="0" ref="G14:G34">E14*F14</f>
        <v>0</v>
      </c>
      <c r="O14" s="17">
        <v>2</v>
      </c>
      <c r="AA14" s="5">
        <v>1</v>
      </c>
      <c r="AB14" s="5">
        <v>1</v>
      </c>
      <c r="AC14" s="5">
        <v>1</v>
      </c>
      <c r="AZ14" s="5">
        <v>1</v>
      </c>
      <c r="BA14" s="5">
        <f>IF(AZ14=1,G16,0)</f>
        <v>0</v>
      </c>
      <c r="BB14" s="5">
        <f>IF(AZ14=2,G16,0)</f>
        <v>0</v>
      </c>
      <c r="BC14" s="5">
        <f>IF(AZ14=3,G16,0)</f>
        <v>0</v>
      </c>
      <c r="BD14" s="5">
        <f>IF(AZ14=4,G16,0)</f>
        <v>0</v>
      </c>
      <c r="BE14" s="5">
        <f>IF(AZ14=5,G16,0)</f>
        <v>0</v>
      </c>
      <c r="CZ14" s="5">
        <v>0</v>
      </c>
    </row>
    <row r="15" spans="1:104" ht="12.75">
      <c r="A15" s="28"/>
      <c r="B15" s="36" t="s">
        <v>7</v>
      </c>
      <c r="C15" s="29" t="s">
        <v>8</v>
      </c>
      <c r="D15" s="37" t="s">
        <v>6</v>
      </c>
      <c r="E15" s="38">
        <v>15</v>
      </c>
      <c r="F15" s="38"/>
      <c r="G15" s="39">
        <f t="shared" si="0"/>
        <v>0</v>
      </c>
      <c r="O15" s="17">
        <v>2</v>
      </c>
      <c r="AA15" s="5">
        <v>1</v>
      </c>
      <c r="AB15" s="5">
        <v>1</v>
      </c>
      <c r="AC15" s="5">
        <v>1</v>
      </c>
      <c r="AZ15" s="5">
        <v>1</v>
      </c>
      <c r="BA15" s="5">
        <f>IF(AZ15=1,G18,0)</f>
        <v>0</v>
      </c>
      <c r="BB15" s="5">
        <f>IF(AZ15=2,G18,0)</f>
        <v>0</v>
      </c>
      <c r="BC15" s="5">
        <f>IF(AZ15=3,G18,0)</f>
        <v>0</v>
      </c>
      <c r="BD15" s="5">
        <f>IF(AZ15=4,G18,0)</f>
        <v>0</v>
      </c>
      <c r="BE15" s="5">
        <f>IF(AZ15=5,G18,0)</f>
        <v>0</v>
      </c>
      <c r="CZ15" s="5">
        <v>0</v>
      </c>
    </row>
    <row r="16" spans="1:104" ht="12.75">
      <c r="A16" s="28"/>
      <c r="B16" s="36" t="s">
        <v>11</v>
      </c>
      <c r="C16" s="29" t="s">
        <v>12</v>
      </c>
      <c r="D16" s="37" t="s">
        <v>26</v>
      </c>
      <c r="E16" s="38">
        <v>15</v>
      </c>
      <c r="F16" s="38"/>
      <c r="G16" s="39">
        <f t="shared" si="0"/>
        <v>0</v>
      </c>
      <c r="O16" s="17">
        <v>2</v>
      </c>
      <c r="AA16" s="5">
        <v>1</v>
      </c>
      <c r="AB16" s="5">
        <v>1</v>
      </c>
      <c r="AC16" s="5">
        <v>1</v>
      </c>
      <c r="AZ16" s="5">
        <v>1</v>
      </c>
      <c r="BA16" s="5">
        <f>IF(AZ16=1,G19,0)</f>
        <v>0</v>
      </c>
      <c r="BB16" s="5">
        <f>IF(AZ16=2,G19,0)</f>
        <v>0</v>
      </c>
      <c r="BC16" s="5">
        <f>IF(AZ16=3,G19,0)</f>
        <v>0</v>
      </c>
      <c r="BD16" s="5">
        <f>IF(AZ16=4,G19,0)</f>
        <v>0</v>
      </c>
      <c r="BE16" s="5">
        <f>IF(AZ16=5,G19,0)</f>
        <v>0</v>
      </c>
      <c r="CZ16" s="5">
        <v>0</v>
      </c>
    </row>
    <row r="17" spans="1:15" ht="12.75">
      <c r="A17" s="28"/>
      <c r="B17" s="36" t="s">
        <v>49</v>
      </c>
      <c r="C17" s="29" t="s">
        <v>55</v>
      </c>
      <c r="D17" s="37" t="s">
        <v>26</v>
      </c>
      <c r="E17" s="38">
        <v>2</v>
      </c>
      <c r="F17" s="38"/>
      <c r="G17" s="39">
        <f t="shared" si="0"/>
        <v>0</v>
      </c>
      <c r="O17" s="17"/>
    </row>
    <row r="18" spans="1:104" ht="12.75">
      <c r="A18" s="28"/>
      <c r="B18" s="36" t="s">
        <v>31</v>
      </c>
      <c r="C18" s="29" t="s">
        <v>32</v>
      </c>
      <c r="D18" s="37" t="s">
        <v>26</v>
      </c>
      <c r="E18" s="38">
        <v>15</v>
      </c>
      <c r="F18" s="38"/>
      <c r="G18" s="39">
        <f t="shared" si="0"/>
        <v>0</v>
      </c>
      <c r="O18" s="17">
        <v>2</v>
      </c>
      <c r="AA18" s="5">
        <v>1</v>
      </c>
      <c r="AB18" s="5">
        <v>1</v>
      </c>
      <c r="AC18" s="5">
        <v>1</v>
      </c>
      <c r="AZ18" s="5">
        <v>1</v>
      </c>
      <c r="BA18" s="5">
        <f>IF(AZ18=1,G20,0)</f>
        <v>0</v>
      </c>
      <c r="BB18" s="5">
        <f>IF(AZ18=2,G20,0)</f>
        <v>0</v>
      </c>
      <c r="BC18" s="5">
        <f>IF(AZ18=3,G20,0)</f>
        <v>0</v>
      </c>
      <c r="BD18" s="5">
        <f>IF(AZ18=4,G20,0)</f>
        <v>0</v>
      </c>
      <c r="BE18" s="5">
        <f>IF(AZ18=5,G20,0)</f>
        <v>0</v>
      </c>
      <c r="CZ18" s="5">
        <v>0</v>
      </c>
    </row>
    <row r="19" spans="1:104" ht="12.75">
      <c r="A19" s="28"/>
      <c r="B19" s="36" t="s">
        <v>13</v>
      </c>
      <c r="C19" s="29" t="s">
        <v>14</v>
      </c>
      <c r="D19" s="37" t="s">
        <v>26</v>
      </c>
      <c r="E19" s="38">
        <v>45</v>
      </c>
      <c r="F19" s="38"/>
      <c r="G19" s="39">
        <f t="shared" si="0"/>
        <v>0</v>
      </c>
      <c r="O19" s="17">
        <v>2</v>
      </c>
      <c r="AA19" s="5">
        <v>1</v>
      </c>
      <c r="AB19" s="5">
        <v>1</v>
      </c>
      <c r="AC19" s="5">
        <v>1</v>
      </c>
      <c r="AZ19" s="5">
        <v>1</v>
      </c>
      <c r="BA19" s="5">
        <f>IF(AZ19=1,G21,0)</f>
        <v>0</v>
      </c>
      <c r="BB19" s="5">
        <f>IF(AZ19=2,G21,0)</f>
        <v>0</v>
      </c>
      <c r="BC19" s="5">
        <f>IF(AZ19=3,G21,0)</f>
        <v>0</v>
      </c>
      <c r="BD19" s="5">
        <f>IF(AZ19=4,G21,0)</f>
        <v>0</v>
      </c>
      <c r="BE19" s="5">
        <f>IF(AZ19=5,G21,0)</f>
        <v>0</v>
      </c>
      <c r="CZ19" s="5">
        <v>0</v>
      </c>
    </row>
    <row r="20" spans="1:104" ht="12.75">
      <c r="A20" s="28"/>
      <c r="B20" s="36" t="s">
        <v>15</v>
      </c>
      <c r="C20" s="29" t="s">
        <v>16</v>
      </c>
      <c r="D20" s="37" t="s">
        <v>9</v>
      </c>
      <c r="E20" s="38">
        <v>11.58</v>
      </c>
      <c r="F20" s="38"/>
      <c r="G20" s="39">
        <f t="shared" si="0"/>
        <v>0</v>
      </c>
      <c r="O20" s="17">
        <v>2</v>
      </c>
      <c r="AA20" s="5">
        <v>1</v>
      </c>
      <c r="AB20" s="5">
        <v>1</v>
      </c>
      <c r="AC20" s="5">
        <v>1</v>
      </c>
      <c r="AZ20" s="5">
        <v>1</v>
      </c>
      <c r="BA20" s="5">
        <f>IF(AZ20=1,G22,0)</f>
        <v>0</v>
      </c>
      <c r="BB20" s="5">
        <f>IF(AZ20=2,G22,0)</f>
        <v>0</v>
      </c>
      <c r="BC20" s="5">
        <f>IF(AZ20=3,G22,0)</f>
        <v>0</v>
      </c>
      <c r="BD20" s="5">
        <f>IF(AZ20=4,G22,0)</f>
        <v>0</v>
      </c>
      <c r="BE20" s="5">
        <f>IF(AZ20=5,G22,0)</f>
        <v>0</v>
      </c>
      <c r="CZ20" s="5">
        <v>0</v>
      </c>
    </row>
    <row r="21" spans="1:104" ht="12.75">
      <c r="A21" s="28"/>
      <c r="B21" s="36" t="s">
        <v>17</v>
      </c>
      <c r="C21" s="29" t="s">
        <v>18</v>
      </c>
      <c r="D21" s="37" t="s">
        <v>19</v>
      </c>
      <c r="E21" s="40">
        <v>0.011</v>
      </c>
      <c r="F21" s="38"/>
      <c r="G21" s="39">
        <f t="shared" si="0"/>
        <v>0</v>
      </c>
      <c r="O21" s="17">
        <v>2</v>
      </c>
      <c r="AA21" s="5">
        <v>1</v>
      </c>
      <c r="AB21" s="5">
        <v>1</v>
      </c>
      <c r="AC21" s="5">
        <v>1</v>
      </c>
      <c r="AZ21" s="5">
        <v>1</v>
      </c>
      <c r="BA21" s="5">
        <f>IF(AZ21=1,G23,0)</f>
        <v>0</v>
      </c>
      <c r="BB21" s="5">
        <f>IF(AZ21=2,G23,0)</f>
        <v>0</v>
      </c>
      <c r="BC21" s="5">
        <f>IF(AZ21=3,G23,0)</f>
        <v>0</v>
      </c>
      <c r="BD21" s="5">
        <f>IF(AZ21=4,G23,0)</f>
        <v>0</v>
      </c>
      <c r="BE21" s="5">
        <f>IF(AZ21=5,G23,0)</f>
        <v>0</v>
      </c>
      <c r="CZ21" s="5">
        <v>0</v>
      </c>
    </row>
    <row r="22" spans="1:104" ht="12.75">
      <c r="A22" s="28"/>
      <c r="B22" s="36" t="s">
        <v>20</v>
      </c>
      <c r="C22" s="29" t="s">
        <v>21</v>
      </c>
      <c r="D22" s="37" t="s">
        <v>6</v>
      </c>
      <c r="E22" s="38">
        <v>1.5</v>
      </c>
      <c r="F22" s="38"/>
      <c r="G22" s="39">
        <f t="shared" si="0"/>
        <v>0</v>
      </c>
      <c r="O22" s="17">
        <v>2</v>
      </c>
      <c r="AA22" s="5">
        <v>3</v>
      </c>
      <c r="AB22" s="5">
        <v>1</v>
      </c>
      <c r="AC22" s="5">
        <v>100002</v>
      </c>
      <c r="AZ22" s="5">
        <v>1</v>
      </c>
      <c r="BA22" s="5" t="e">
        <f>IF(AZ22=1,#REF!,0)</f>
        <v>#REF!</v>
      </c>
      <c r="BB22" s="5">
        <f>IF(AZ22=2,#REF!,0)</f>
        <v>0</v>
      </c>
      <c r="BC22" s="5">
        <f>IF(AZ22=3,#REF!,0)</f>
        <v>0</v>
      </c>
      <c r="BD22" s="5">
        <f>IF(AZ22=4,#REF!,0)</f>
        <v>0</v>
      </c>
      <c r="BE22" s="5">
        <f>IF(AZ22=5,#REF!,0)</f>
        <v>0</v>
      </c>
      <c r="CZ22" s="5">
        <v>0.001</v>
      </c>
    </row>
    <row r="23" spans="1:104" ht="12.75">
      <c r="A23" s="28"/>
      <c r="B23" s="36" t="s">
        <v>22</v>
      </c>
      <c r="C23" s="29" t="s">
        <v>23</v>
      </c>
      <c r="D23" s="37" t="s">
        <v>6</v>
      </c>
      <c r="E23" s="38">
        <v>1.5</v>
      </c>
      <c r="F23" s="38"/>
      <c r="G23" s="39">
        <f t="shared" si="0"/>
        <v>0</v>
      </c>
      <c r="O23" s="17">
        <v>2</v>
      </c>
      <c r="AA23" s="5">
        <v>3</v>
      </c>
      <c r="AB23" s="5">
        <v>1</v>
      </c>
      <c r="AC23" s="5">
        <v>100053</v>
      </c>
      <c r="AZ23" s="5">
        <v>1</v>
      </c>
      <c r="BA23" s="5">
        <f>IF(AZ23=1,G29,0)</f>
        <v>0</v>
      </c>
      <c r="BB23" s="5">
        <f>IF(AZ23=2,G29,0)</f>
        <v>0</v>
      </c>
      <c r="BC23" s="5">
        <f>IF(AZ23=3,G29,0)</f>
        <v>0</v>
      </c>
      <c r="BD23" s="5">
        <f>IF(AZ23=4,G29,0)</f>
        <v>0</v>
      </c>
      <c r="BE23" s="5">
        <f>IF(AZ23=5,G29,0)</f>
        <v>0</v>
      </c>
      <c r="CZ23" s="5">
        <v>0.001</v>
      </c>
    </row>
    <row r="24" spans="1:15" ht="12.75">
      <c r="A24" s="28"/>
      <c r="B24" s="36" t="s">
        <v>49</v>
      </c>
      <c r="C24" s="29" t="s">
        <v>36</v>
      </c>
      <c r="D24" s="37" t="s">
        <v>6</v>
      </c>
      <c r="E24" s="38">
        <v>1.5</v>
      </c>
      <c r="F24" s="38"/>
      <c r="G24" s="39">
        <f t="shared" si="0"/>
        <v>0</v>
      </c>
      <c r="L24" s="19"/>
      <c r="O24" s="17"/>
    </row>
    <row r="25" spans="1:15" ht="12.75">
      <c r="A25" s="28"/>
      <c r="B25" s="36" t="s">
        <v>34</v>
      </c>
      <c r="C25" s="29" t="s">
        <v>37</v>
      </c>
      <c r="D25" s="37" t="s">
        <v>26</v>
      </c>
      <c r="E25" s="38">
        <v>15</v>
      </c>
      <c r="F25" s="38"/>
      <c r="G25" s="39">
        <f t="shared" si="0"/>
        <v>0</v>
      </c>
      <c r="L25" s="50"/>
      <c r="O25" s="17"/>
    </row>
    <row r="26" spans="1:15" ht="12.75">
      <c r="A26" s="28"/>
      <c r="B26" s="36" t="s">
        <v>0</v>
      </c>
      <c r="C26" s="29" t="s">
        <v>39</v>
      </c>
      <c r="D26" s="37" t="s">
        <v>26</v>
      </c>
      <c r="E26" s="38">
        <v>12</v>
      </c>
      <c r="F26" s="38"/>
      <c r="G26" s="39">
        <f>E25*F25</f>
        <v>0</v>
      </c>
      <c r="H26" s="14"/>
      <c r="L26" s="50"/>
      <c r="O26" s="17"/>
    </row>
    <row r="27" spans="1:15" ht="12.75">
      <c r="A27" s="28"/>
      <c r="B27" s="36" t="s">
        <v>0</v>
      </c>
      <c r="C27" s="29" t="s">
        <v>48</v>
      </c>
      <c r="D27" s="37" t="s">
        <v>26</v>
      </c>
      <c r="E27" s="38">
        <v>3</v>
      </c>
      <c r="F27" s="38"/>
      <c r="G27" s="39">
        <f>E26*F26</f>
        <v>0</v>
      </c>
      <c r="H27" s="14"/>
      <c r="L27" s="50"/>
      <c r="O27" s="17"/>
    </row>
    <row r="28" spans="1:15" ht="12.75">
      <c r="A28" s="28"/>
      <c r="B28" s="36" t="s">
        <v>0</v>
      </c>
      <c r="C28" s="29" t="s">
        <v>38</v>
      </c>
      <c r="D28" s="37" t="s">
        <v>26</v>
      </c>
      <c r="E28" s="38">
        <v>15</v>
      </c>
      <c r="F28" s="38"/>
      <c r="G28" s="39">
        <f t="shared" si="0"/>
        <v>0</v>
      </c>
      <c r="L28" s="19"/>
      <c r="O28" s="17"/>
    </row>
    <row r="29" spans="1:104" ht="12.75">
      <c r="A29" s="28"/>
      <c r="B29" s="36" t="s">
        <v>0</v>
      </c>
      <c r="C29" s="29" t="s">
        <v>24</v>
      </c>
      <c r="D29" s="37" t="s">
        <v>6</v>
      </c>
      <c r="E29" s="38">
        <v>7.71</v>
      </c>
      <c r="F29" s="38"/>
      <c r="G29" s="39">
        <f t="shared" si="0"/>
        <v>0</v>
      </c>
      <c r="L29" s="19"/>
      <c r="O29" s="17">
        <v>2</v>
      </c>
      <c r="AA29" s="5">
        <v>3</v>
      </c>
      <c r="AB29" s="5">
        <v>1</v>
      </c>
      <c r="AC29" s="5">
        <v>100082</v>
      </c>
      <c r="AZ29" s="5">
        <v>1</v>
      </c>
      <c r="BA29" s="5">
        <f>IF(AZ29=1,G31,0)</f>
        <v>0</v>
      </c>
      <c r="BB29" s="5">
        <f>IF(AZ29=2,G31,0)</f>
        <v>0</v>
      </c>
      <c r="BC29" s="5">
        <f>IF(AZ29=3,G31,0)</f>
        <v>0</v>
      </c>
      <c r="BD29" s="5">
        <f>IF(AZ29=4,G31,0)</f>
        <v>0</v>
      </c>
      <c r="BE29" s="5">
        <f>IF(AZ29=5,G31,0)</f>
        <v>0</v>
      </c>
      <c r="CZ29" s="5">
        <v>0.001</v>
      </c>
    </row>
    <row r="30" spans="1:104" ht="12.75">
      <c r="A30" s="28"/>
      <c r="B30" s="36" t="s">
        <v>0</v>
      </c>
      <c r="C30" s="29" t="s">
        <v>30</v>
      </c>
      <c r="D30" s="37" t="s">
        <v>26</v>
      </c>
      <c r="E30" s="38">
        <v>75</v>
      </c>
      <c r="F30" s="38"/>
      <c r="G30" s="39">
        <f t="shared" si="0"/>
        <v>0</v>
      </c>
      <c r="L30" s="19"/>
      <c r="O30" s="17">
        <v>2</v>
      </c>
      <c r="AA30" s="5">
        <v>3</v>
      </c>
      <c r="AB30" s="5">
        <v>1</v>
      </c>
      <c r="AC30" s="5">
        <v>100083</v>
      </c>
      <c r="AZ30" s="5">
        <v>1</v>
      </c>
      <c r="BA30" s="5">
        <f>IF(AZ30=1,G32,0)</f>
        <v>0</v>
      </c>
      <c r="BB30" s="5">
        <f>IF(AZ30=2,G32,0)</f>
        <v>0</v>
      </c>
      <c r="BC30" s="5">
        <f>IF(AZ30=3,G32,0)</f>
        <v>0</v>
      </c>
      <c r="BD30" s="5">
        <f>IF(AZ30=4,G32,0)</f>
        <v>0</v>
      </c>
      <c r="BE30" s="5">
        <f>IF(AZ30=5,G32,0)</f>
        <v>0</v>
      </c>
      <c r="CZ30" s="5">
        <v>0.001</v>
      </c>
    </row>
    <row r="31" spans="1:104" ht="12.75">
      <c r="A31" s="28"/>
      <c r="B31" s="36" t="s">
        <v>0</v>
      </c>
      <c r="C31" s="29" t="s">
        <v>25</v>
      </c>
      <c r="D31" s="37" t="s">
        <v>26</v>
      </c>
      <c r="E31" s="38">
        <v>45</v>
      </c>
      <c r="F31" s="38"/>
      <c r="G31" s="39">
        <f t="shared" si="0"/>
        <v>0</v>
      </c>
      <c r="O31" s="17">
        <v>2</v>
      </c>
      <c r="AA31" s="5">
        <v>3</v>
      </c>
      <c r="AB31" s="5">
        <v>1</v>
      </c>
      <c r="AC31" s="5">
        <v>100084</v>
      </c>
      <c r="AZ31" s="5">
        <v>1</v>
      </c>
      <c r="BA31" s="5">
        <f>IF(AZ31=1,G33,0)</f>
        <v>0</v>
      </c>
      <c r="BB31" s="5">
        <f>IF(AZ31=2,G33,0)</f>
        <v>0</v>
      </c>
      <c r="BC31" s="5">
        <f>IF(AZ31=3,G33,0)</f>
        <v>0</v>
      </c>
      <c r="BD31" s="5">
        <f>IF(AZ31=4,G33,0)</f>
        <v>0</v>
      </c>
      <c r="BE31" s="5">
        <f>IF(AZ31=5,G33,0)</f>
        <v>0</v>
      </c>
      <c r="CZ31" s="5">
        <v>0.001</v>
      </c>
    </row>
    <row r="32" spans="1:104" ht="12.75">
      <c r="A32" s="28"/>
      <c r="B32" s="36" t="s">
        <v>0</v>
      </c>
      <c r="C32" s="29" t="s">
        <v>27</v>
      </c>
      <c r="D32" s="37" t="s">
        <v>26</v>
      </c>
      <c r="E32" s="38">
        <v>45</v>
      </c>
      <c r="F32" s="38"/>
      <c r="G32" s="39">
        <f t="shared" si="0"/>
        <v>0</v>
      </c>
      <c r="O32" s="17">
        <v>2</v>
      </c>
      <c r="AA32" s="5">
        <v>3</v>
      </c>
      <c r="AB32" s="5">
        <v>1</v>
      </c>
      <c r="AC32" s="5">
        <v>100085</v>
      </c>
      <c r="AZ32" s="5">
        <v>1</v>
      </c>
      <c r="BA32" s="5">
        <f>IF(AZ32=1,G34,0)</f>
        <v>0</v>
      </c>
      <c r="BB32" s="5">
        <f>IF(AZ32=2,G34,0)</f>
        <v>0</v>
      </c>
      <c r="BC32" s="5">
        <f>IF(AZ32=3,G34,0)</f>
        <v>0</v>
      </c>
      <c r="BD32" s="5">
        <f>IF(AZ32=4,G34,0)</f>
        <v>0</v>
      </c>
      <c r="BE32" s="5">
        <f>IF(AZ32=5,G34,0)</f>
        <v>0</v>
      </c>
      <c r="CZ32" s="5">
        <v>0</v>
      </c>
    </row>
    <row r="33" spans="1:57" ht="12.75">
      <c r="A33" s="30"/>
      <c r="B33" s="36" t="s">
        <v>0</v>
      </c>
      <c r="C33" s="29" t="s">
        <v>28</v>
      </c>
      <c r="D33" s="37" t="s">
        <v>9</v>
      </c>
      <c r="E33" s="38">
        <v>11.58</v>
      </c>
      <c r="F33" s="38"/>
      <c r="G33" s="39">
        <f t="shared" si="0"/>
        <v>0</v>
      </c>
      <c r="O33" s="17">
        <v>4</v>
      </c>
      <c r="BA33" s="18" t="e">
        <f>SUM(BA13:BA32)</f>
        <v>#REF!</v>
      </c>
      <c r="BB33" s="18">
        <f>SUM(BB13:BB32)</f>
        <v>0</v>
      </c>
      <c r="BC33" s="18">
        <f>SUM(BC13:BC32)</f>
        <v>0</v>
      </c>
      <c r="BD33" s="18">
        <f>SUM(BD13:BD32)</f>
        <v>0</v>
      </c>
      <c r="BE33" s="18">
        <f>SUM(BE13:BE32)</f>
        <v>0</v>
      </c>
    </row>
    <row r="34" spans="1:15" ht="12.75">
      <c r="A34" s="31"/>
      <c r="B34" s="36" t="s">
        <v>0</v>
      </c>
      <c r="C34" s="29" t="s">
        <v>29</v>
      </c>
      <c r="D34" s="37" t="s">
        <v>35</v>
      </c>
      <c r="E34" s="38">
        <v>21.9</v>
      </c>
      <c r="F34" s="38"/>
      <c r="G34" s="39">
        <f t="shared" si="0"/>
        <v>0</v>
      </c>
      <c r="H34" s="16"/>
      <c r="I34" s="16"/>
      <c r="O34" s="17">
        <v>1</v>
      </c>
    </row>
    <row r="35" spans="1:15" ht="12.75">
      <c r="A35" s="28"/>
      <c r="B35" s="41"/>
      <c r="C35" s="42" t="s">
        <v>40</v>
      </c>
      <c r="D35" s="43"/>
      <c r="E35" s="44"/>
      <c r="F35" s="44"/>
      <c r="G35" s="45">
        <f>SUM(G14:G34)</f>
        <v>0</v>
      </c>
      <c r="H35" s="19"/>
      <c r="O35" s="17"/>
    </row>
    <row r="36" spans="2:8" ht="12.75">
      <c r="B36" s="46"/>
      <c r="C36" s="47" t="s">
        <v>33</v>
      </c>
      <c r="D36" s="46"/>
      <c r="E36" s="48"/>
      <c r="F36" s="46"/>
      <c r="G36" s="49">
        <f>G35*1.21</f>
        <v>0</v>
      </c>
      <c r="H36" s="32"/>
    </row>
    <row r="37" spans="2:8" ht="12.75">
      <c r="B37" s="56"/>
      <c r="C37" s="56"/>
      <c r="D37" s="56"/>
      <c r="E37" s="57"/>
      <c r="F37" s="56"/>
      <c r="G37" s="58"/>
      <c r="H37" s="19"/>
    </row>
    <row r="38" spans="2:7" ht="12.75">
      <c r="B38" s="56"/>
      <c r="C38" s="56" t="s">
        <v>45</v>
      </c>
      <c r="D38" s="56"/>
      <c r="E38" s="56"/>
      <c r="F38" s="56"/>
      <c r="G38" s="56"/>
    </row>
    <row r="39" spans="2:7" ht="12.75">
      <c r="B39" s="27"/>
      <c r="C39" s="27"/>
      <c r="D39" s="26"/>
      <c r="E39" s="26"/>
      <c r="F39" s="26"/>
      <c r="G39" s="26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spans="1:5" ht="12.75">
      <c r="A47" s="19"/>
      <c r="E47" s="5"/>
    </row>
    <row r="48" spans="1:5" ht="12.75">
      <c r="A48" s="19"/>
      <c r="E48" s="5"/>
    </row>
    <row r="49" spans="1:7" ht="12.75">
      <c r="A49" s="19"/>
      <c r="B49" s="19"/>
      <c r="C49" s="19"/>
      <c r="D49" s="19"/>
      <c r="E49" s="19"/>
      <c r="F49" s="19"/>
      <c r="G49" s="19"/>
    </row>
    <row r="50" spans="1:7" ht="12.75">
      <c r="A50" s="19"/>
      <c r="B50" s="19"/>
      <c r="C50" s="19"/>
      <c r="D50" s="19"/>
      <c r="E50" s="19"/>
      <c r="F50" s="19"/>
      <c r="G50" s="19"/>
    </row>
    <row r="51" spans="2:7" ht="12.75">
      <c r="B51" s="19"/>
      <c r="C51" s="19"/>
      <c r="D51" s="19"/>
      <c r="E51" s="19"/>
      <c r="F51" s="19"/>
      <c r="G51" s="19"/>
    </row>
    <row r="52" spans="2:7" ht="12.75">
      <c r="B52" s="19"/>
      <c r="C52" s="19"/>
      <c r="D52" s="19"/>
      <c r="E52" s="19"/>
      <c r="F52" s="19"/>
      <c r="G52" s="19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79" ht="12.75">
      <c r="E79" s="5"/>
    </row>
    <row r="80" ht="12.75">
      <c r="E80" s="5"/>
    </row>
    <row r="81" ht="12.75">
      <c r="E81" s="5"/>
    </row>
    <row r="82" spans="1:5" ht="12.75">
      <c r="A82" s="20"/>
      <c r="E82" s="5"/>
    </row>
    <row r="83" spans="1:5" ht="12.75">
      <c r="A83" s="19"/>
      <c r="E83" s="5"/>
    </row>
    <row r="84" spans="1:2" ht="12.75">
      <c r="A84" s="24"/>
      <c r="B84" s="20"/>
    </row>
    <row r="85" spans="1:7" ht="12.75">
      <c r="A85" s="19"/>
      <c r="B85" s="19"/>
      <c r="C85" s="21"/>
      <c r="D85" s="21"/>
      <c r="E85" s="22"/>
      <c r="F85" s="21"/>
      <c r="G85" s="23"/>
    </row>
    <row r="86" spans="1:7" ht="12.75">
      <c r="A86" s="19"/>
      <c r="B86" s="24"/>
      <c r="C86" s="19"/>
      <c r="D86" s="19"/>
      <c r="E86" s="25"/>
      <c r="F86" s="19"/>
      <c r="G86" s="19"/>
    </row>
    <row r="87" spans="1:7" ht="12.75">
      <c r="A87" s="19"/>
      <c r="B87" s="19"/>
      <c r="C87" s="19"/>
      <c r="D87" s="19"/>
      <c r="E87" s="25"/>
      <c r="F87" s="19"/>
      <c r="G87" s="19"/>
    </row>
    <row r="88" spans="1:7" ht="12.75">
      <c r="A88" s="19"/>
      <c r="B88" s="19"/>
      <c r="C88" s="19"/>
      <c r="D88" s="19"/>
      <c r="E88" s="25"/>
      <c r="F88" s="19"/>
      <c r="G88" s="19"/>
    </row>
    <row r="89" spans="1:7" ht="12.75">
      <c r="A89" s="19"/>
      <c r="B89" s="19"/>
      <c r="C89" s="19"/>
      <c r="D89" s="19"/>
      <c r="E89" s="25"/>
      <c r="F89" s="19"/>
      <c r="G89" s="19"/>
    </row>
    <row r="90" spans="1:7" ht="12.75">
      <c r="A90" s="19"/>
      <c r="B90" s="19"/>
      <c r="C90" s="19"/>
      <c r="D90" s="19"/>
      <c r="E90" s="25"/>
      <c r="F90" s="19"/>
      <c r="G90" s="19"/>
    </row>
    <row r="91" spans="1:7" ht="12.75">
      <c r="A91" s="19"/>
      <c r="B91" s="19"/>
      <c r="C91" s="19"/>
      <c r="D91" s="19"/>
      <c r="E91" s="25"/>
      <c r="F91" s="19"/>
      <c r="G91" s="19"/>
    </row>
    <row r="92" spans="1:7" ht="12.75">
      <c r="A92" s="19"/>
      <c r="B92" s="19"/>
      <c r="C92" s="19"/>
      <c r="D92" s="19"/>
      <c r="E92" s="25"/>
      <c r="F92" s="19"/>
      <c r="G92" s="19"/>
    </row>
    <row r="93" spans="1:7" ht="12.75">
      <c r="A93" s="19"/>
      <c r="B93" s="19"/>
      <c r="C93" s="19"/>
      <c r="D93" s="19"/>
      <c r="E93" s="25"/>
      <c r="F93" s="19"/>
      <c r="G93" s="19"/>
    </row>
    <row r="94" spans="1:7" ht="12.75">
      <c r="A94" s="19"/>
      <c r="B94" s="19"/>
      <c r="C94" s="19"/>
      <c r="D94" s="19"/>
      <c r="E94" s="25"/>
      <c r="F94" s="19"/>
      <c r="G94" s="19"/>
    </row>
    <row r="95" spans="1:7" ht="12.75">
      <c r="A95" s="19"/>
      <c r="B95" s="19"/>
      <c r="C95" s="19"/>
      <c r="D95" s="19"/>
      <c r="E95" s="25"/>
      <c r="F95" s="19"/>
      <c r="G95" s="19"/>
    </row>
    <row r="96" spans="1:7" ht="12.75">
      <c r="A96" s="19"/>
      <c r="B96" s="19"/>
      <c r="C96" s="19"/>
      <c r="D96" s="19"/>
      <c r="E96" s="25"/>
      <c r="F96" s="19"/>
      <c r="G96" s="19"/>
    </row>
    <row r="97" spans="2:7" ht="12.75">
      <c r="B97" s="19"/>
      <c r="C97" s="19"/>
      <c r="D97" s="19"/>
      <c r="E97" s="25"/>
      <c r="F97" s="19"/>
      <c r="G97" s="19"/>
    </row>
    <row r="98" spans="2:7" ht="12.75">
      <c r="B98" s="19"/>
      <c r="C98" s="19"/>
      <c r="D98" s="19"/>
      <c r="E98" s="25"/>
      <c r="F98" s="19"/>
      <c r="G98" s="19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1.2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dcterms:created xsi:type="dcterms:W3CDTF">2015-10-26T13:58:01Z</dcterms:created>
  <dcterms:modified xsi:type="dcterms:W3CDTF">2020-10-21T12:23:27Z</dcterms:modified>
  <cp:category/>
  <cp:version/>
  <cp:contentType/>
  <cp:contentStatus/>
</cp:coreProperties>
</file>