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nar.MYNAR-W10\Desktop\PD ul_Mikulášská_a_okolí\II. etapa\ul. Mikulášská\II etapa\"/>
    </mc:Choice>
  </mc:AlternateContent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Položky!$A$1:$G$100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99" i="3"/>
  <c r="BC99" i="3"/>
  <c r="BB99" i="3"/>
  <c r="BA99" i="3"/>
  <c r="G99" i="3"/>
  <c r="BD99" i="3" s="1"/>
  <c r="BE97" i="3"/>
  <c r="BC97" i="3"/>
  <c r="BB97" i="3"/>
  <c r="BA97" i="3"/>
  <c r="G97" i="3"/>
  <c r="BD97" i="3" s="1"/>
  <c r="BE95" i="3"/>
  <c r="BC95" i="3"/>
  <c r="BB95" i="3"/>
  <c r="BA95" i="3"/>
  <c r="G95" i="3"/>
  <c r="BD95" i="3" s="1"/>
  <c r="BE93" i="3"/>
  <c r="BC93" i="3"/>
  <c r="BB93" i="3"/>
  <c r="BA93" i="3"/>
  <c r="G93" i="3"/>
  <c r="BD93" i="3" s="1"/>
  <c r="BE91" i="3"/>
  <c r="BC91" i="3"/>
  <c r="BB91" i="3"/>
  <c r="BA91" i="3"/>
  <c r="G91" i="3"/>
  <c r="BD91" i="3" s="1"/>
  <c r="BE87" i="3"/>
  <c r="BC87" i="3"/>
  <c r="BB87" i="3"/>
  <c r="BA87" i="3"/>
  <c r="BA100" i="3" s="1"/>
  <c r="E8" i="2" s="1"/>
  <c r="G87" i="3"/>
  <c r="BD87" i="3" s="1"/>
  <c r="BE83" i="3"/>
  <c r="BC83" i="3"/>
  <c r="BB83" i="3"/>
  <c r="BB100" i="3" s="1"/>
  <c r="F8" i="2" s="1"/>
  <c r="BA83" i="3"/>
  <c r="G83" i="3"/>
  <c r="BD83" i="3" s="1"/>
  <c r="BE81" i="3"/>
  <c r="BC81" i="3"/>
  <c r="BB81" i="3"/>
  <c r="BA81" i="3"/>
  <c r="G81" i="3"/>
  <c r="BD81" i="3" s="1"/>
  <c r="BE79" i="3"/>
  <c r="BE100" i="3" s="1"/>
  <c r="I8" i="2" s="1"/>
  <c r="BC79" i="3"/>
  <c r="BB79" i="3"/>
  <c r="BA79" i="3"/>
  <c r="G79" i="3"/>
  <c r="BD79" i="3" s="1"/>
  <c r="BD100" i="3" s="1"/>
  <c r="H8" i="2" s="1"/>
  <c r="B8" i="2"/>
  <c r="A8" i="2"/>
  <c r="BC100" i="3"/>
  <c r="G8" i="2" s="1"/>
  <c r="C100" i="3"/>
  <c r="BE75" i="3"/>
  <c r="BD75" i="3"/>
  <c r="BB75" i="3"/>
  <c r="BA75" i="3"/>
  <c r="G75" i="3"/>
  <c r="BC75" i="3" s="1"/>
  <c r="BE73" i="3"/>
  <c r="BD73" i="3"/>
  <c r="BB73" i="3"/>
  <c r="BA73" i="3"/>
  <c r="G73" i="3"/>
  <c r="BC73" i="3" s="1"/>
  <c r="BE71" i="3"/>
  <c r="BD71" i="3"/>
  <c r="BB71" i="3"/>
  <c r="BA71" i="3"/>
  <c r="G71" i="3"/>
  <c r="BC71" i="3" s="1"/>
  <c r="BE69" i="3"/>
  <c r="BD69" i="3"/>
  <c r="BB69" i="3"/>
  <c r="BA69" i="3"/>
  <c r="G69" i="3"/>
  <c r="BC69" i="3" s="1"/>
  <c r="BE67" i="3"/>
  <c r="BD67" i="3"/>
  <c r="BB67" i="3"/>
  <c r="BA67" i="3"/>
  <c r="G67" i="3"/>
  <c r="BC67" i="3" s="1"/>
  <c r="BE65" i="3"/>
  <c r="BD65" i="3"/>
  <c r="BB65" i="3"/>
  <c r="BA65" i="3"/>
  <c r="G65" i="3"/>
  <c r="BC65" i="3" s="1"/>
  <c r="BE63" i="3"/>
  <c r="BC63" i="3"/>
  <c r="BB63" i="3"/>
  <c r="BA63" i="3"/>
  <c r="G63" i="3"/>
  <c r="BD63" i="3" s="1"/>
  <c r="BE57" i="3"/>
  <c r="BC57" i="3"/>
  <c r="BB57" i="3"/>
  <c r="BA57" i="3"/>
  <c r="G57" i="3"/>
  <c r="BD57" i="3" s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BE46" i="3"/>
  <c r="BC46" i="3"/>
  <c r="BB46" i="3"/>
  <c r="BA46" i="3"/>
  <c r="G46" i="3"/>
  <c r="BD46" i="3" s="1"/>
  <c r="BE42" i="3"/>
  <c r="BC42" i="3"/>
  <c r="BB42" i="3"/>
  <c r="BA42" i="3"/>
  <c r="G42" i="3"/>
  <c r="BD42" i="3" s="1"/>
  <c r="BE38" i="3"/>
  <c r="BC38" i="3"/>
  <c r="BB38" i="3"/>
  <c r="BA38" i="3"/>
  <c r="G38" i="3"/>
  <c r="BD38" i="3" s="1"/>
  <c r="BE36" i="3"/>
  <c r="BC36" i="3"/>
  <c r="BB36" i="3"/>
  <c r="BA36" i="3"/>
  <c r="G36" i="3"/>
  <c r="BD36" i="3" s="1"/>
  <c r="BE34" i="3"/>
  <c r="BC34" i="3"/>
  <c r="BB34" i="3"/>
  <c r="BA34" i="3"/>
  <c r="G34" i="3"/>
  <c r="BD34" i="3" s="1"/>
  <c r="BE32" i="3"/>
  <c r="BC32" i="3"/>
  <c r="BB32" i="3"/>
  <c r="BA32" i="3"/>
  <c r="G32" i="3"/>
  <c r="BD32" i="3" s="1"/>
  <c r="BE30" i="3"/>
  <c r="BC30" i="3"/>
  <c r="BB30" i="3"/>
  <c r="BA30" i="3"/>
  <c r="G30" i="3"/>
  <c r="BD30" i="3" s="1"/>
  <c r="BE25" i="3"/>
  <c r="BC25" i="3"/>
  <c r="BB25" i="3"/>
  <c r="BA25" i="3"/>
  <c r="G25" i="3"/>
  <c r="BD25" i="3" s="1"/>
  <c r="BE20" i="3"/>
  <c r="BC20" i="3"/>
  <c r="BB20" i="3"/>
  <c r="BA20" i="3"/>
  <c r="G20" i="3"/>
  <c r="BD20" i="3" s="1"/>
  <c r="BE16" i="3"/>
  <c r="BE77" i="3" s="1"/>
  <c r="I7" i="2" s="1"/>
  <c r="I9" i="2" s="1"/>
  <c r="C21" i="1" s="1"/>
  <c r="BC16" i="3"/>
  <c r="BB16" i="3"/>
  <c r="BA16" i="3"/>
  <c r="G16" i="3"/>
  <c r="BD16" i="3" s="1"/>
  <c r="BE14" i="3"/>
  <c r="BC14" i="3"/>
  <c r="BB14" i="3"/>
  <c r="BA14" i="3"/>
  <c r="BA77" i="3" s="1"/>
  <c r="E7" i="2" s="1"/>
  <c r="E9" i="2" s="1"/>
  <c r="G14" i="3"/>
  <c r="BD14" i="3" s="1"/>
  <c r="BE8" i="3"/>
  <c r="BC8" i="3"/>
  <c r="BB8" i="3"/>
  <c r="BB77" i="3" s="1"/>
  <c r="F7" i="2" s="1"/>
  <c r="BA8" i="3"/>
  <c r="G8" i="3"/>
  <c r="BD8" i="3" s="1"/>
  <c r="B7" i="2"/>
  <c r="A7" i="2"/>
  <c r="C7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F9" i="2" l="1"/>
  <c r="C16" i="1" s="1"/>
  <c r="G100" i="3"/>
  <c r="BD77" i="3"/>
  <c r="H7" i="2" s="1"/>
  <c r="H9" i="2" s="1"/>
  <c r="C17" i="1" s="1"/>
  <c r="BC77" i="3"/>
  <c r="G7" i="2" s="1"/>
  <c r="G9" i="2" s="1"/>
  <c r="C18" i="1" s="1"/>
  <c r="G19" i="2"/>
  <c r="I19" i="2" s="1"/>
  <c r="G20" i="1" s="1"/>
  <c r="G18" i="2"/>
  <c r="I18" i="2" s="1"/>
  <c r="G19" i="1" s="1"/>
  <c r="G17" i="2"/>
  <c r="I17" i="2" s="1"/>
  <c r="G18" i="1" s="1"/>
  <c r="G16" i="2"/>
  <c r="I16" i="2" s="1"/>
  <c r="G17" i="1" s="1"/>
  <c r="G15" i="2"/>
  <c r="I15" i="2" s="1"/>
  <c r="G16" i="1" s="1"/>
  <c r="G14" i="2"/>
  <c r="I14" i="2" s="1"/>
  <c r="C15" i="1"/>
  <c r="G77" i="3"/>
  <c r="G20" i="2" l="1"/>
  <c r="I20" i="2" s="1"/>
  <c r="G21" i="1" s="1"/>
  <c r="C19" i="1"/>
  <c r="C22" i="1" s="1"/>
  <c r="G21" i="2"/>
  <c r="I21" i="2" s="1"/>
  <c r="H22" i="2" s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<sst xmlns="http://schemas.openxmlformats.org/spreadsheetml/2006/main" count="334" uniqueCount="212">
  <si>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</si>
  <si>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</si>
  <si>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</si>
  <si>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</si>
  <si>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</si>
  <si>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</si>
  <si>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</si>
  <si>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</si>
  <si>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</si>
  <si>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</si>
  <si>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</si>
  <si>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</si>
  <si>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</si>
  <si>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</si>
  <si>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</si>
  <si>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</si>
  <si>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</si>
  <si>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</si>
  <si>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</si>
  <si>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</si>
  <si>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</si>
  <si>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</si>
  <si>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</si>
  <si>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</si>
  <si>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</si>
  <si>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</si>
  <si>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</si>
  <si>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</si>
  <si>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</si>
  <si>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</si>
  <si>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</si>
  <si>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</si>
  <si>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</si>
  <si>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</si>
  <si>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</si>
  <si>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</si>
  <si>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</si>
  <si>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</si>
  <si>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</si>
  <si>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</si>
  <si>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</si>
  <si>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</si>
  <si>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</si>
  <si>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</si>
  <si>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</si>
  <si>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</si>
  <si>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</si>
  <si>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</si>
  <si>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</si>
  <si>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</si>
  <si>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</si>
  <si>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</si>
  <si>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</si>
  <si>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</si>
  <si>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</si>
  <si>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</si>
  <si>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</si>
  <si>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</si>
  <si>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</si>
  <si>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</si>
  <si>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</si>
  <si>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</si>
  <si>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</si>
  <si>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</si>
  <si>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</si>
  <si>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</si>
  <si>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</si>
  <si>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</si>
  <si>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</si>
  <si>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</si>
  <si>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</si>
  <si>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</si>
  <si>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</si>
  <si>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</si>
  <si>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</si>
  <si>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</si>
  <si>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</si>
  <si>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</si>
  <si>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13</t>
  </si>
  <si>
    <t>VO mikulášská 2.etapa</t>
  </si>
  <si>
    <t>310320</t>
  </si>
  <si>
    <t>VO Mikulášská 2.Etapa</t>
  </si>
  <si>
    <t>M21</t>
  </si>
  <si>
    <t>Elektromontáže</t>
  </si>
  <si>
    <t>210010046RZ4</t>
  </si>
  <si>
    <t>Trubka ohebná kopodur, uložená volně, 63 mm včetně dodávky trubky</t>
  </si>
  <si>
    <t>m</t>
  </si>
  <si>
    <t>ochranná trubka pro napájecí kabel, včetně protažení kabelu a uložení</t>
  </si>
  <si>
    <t>mezi sloupy:1538</t>
  </si>
  <si>
    <t>propoje:183</t>
  </si>
  <si>
    <t>vývody:140</t>
  </si>
  <si>
    <t>prořez:120</t>
  </si>
  <si>
    <t>210040011RZ4</t>
  </si>
  <si>
    <t>Stožár ocelový trubkový 5-12 m DEMONTÁŽ</t>
  </si>
  <si>
    <t>kus</t>
  </si>
  <si>
    <t>kompletní demontáž včetně odvozu do sběrny, likvidace všech komponentů, včetně světel, likvidace základu</t>
  </si>
  <si>
    <t>210040011RZ5</t>
  </si>
  <si>
    <t xml:space="preserve">Stožár ocelový trubkový 5-12 m </t>
  </si>
  <si>
    <t>osazení sloupu do lože, jeho vycentrování a fixace, montáž světla ve sloupu,výložníku,nulování sloupu, včetně nákladů na autojeřáb</t>
  </si>
  <si>
    <t>8m:40</t>
  </si>
  <si>
    <t>6m:13</t>
  </si>
  <si>
    <t>210100001R00</t>
  </si>
  <si>
    <t xml:space="preserve">Ukončení vodičů v rozvaděči + zapojení do 2,5 mm2 </t>
  </si>
  <si>
    <t xml:space="preserve">veškeré ukončení vodičů a jejich demontáž 3x1,5 CYKY ve sloupech  </t>
  </si>
  <si>
    <t>na svorkovnici:159</t>
  </si>
  <si>
    <t>na lampě:168</t>
  </si>
  <si>
    <t>demontáž:108</t>
  </si>
  <si>
    <t>210100004R00</t>
  </si>
  <si>
    <t xml:space="preserve">Ukončení vodičů v rozvaděči + zapojení do 25 mm2 </t>
  </si>
  <si>
    <t>veškeré propoje a spoje pro vodič 4x25</t>
  </si>
  <si>
    <t>ve sv sloup 8m:320</t>
  </si>
  <si>
    <t>ve sv. sloup 6m:104</t>
  </si>
  <si>
    <t>v R:4</t>
  </si>
  <si>
    <t>210120001R00</t>
  </si>
  <si>
    <t>Pojistka závitová do 500V E 27 do 25A včetně pojistky</t>
  </si>
  <si>
    <t>ve stožárové svorkovnici</t>
  </si>
  <si>
    <t>210120313RZ1</t>
  </si>
  <si>
    <t>Svodič přepětí T2+T3 včetně dodávky svodiče</t>
  </si>
  <si>
    <t>ke světlům VO</t>
  </si>
  <si>
    <t>210190001RZ1</t>
  </si>
  <si>
    <t>Montáž celoplechových rozvodnic do váhy 20 kg včetně dodávky svorkovnice</t>
  </si>
  <si>
    <t xml:space="preserve"> stožárové svorkovnice</t>
  </si>
  <si>
    <t>210200017RZ4</t>
  </si>
  <si>
    <t>Svítidlo stávající DEMONTÁŽ</t>
  </si>
  <si>
    <t>demontáž stávajících světel včetně jejich likvidace, odvoz atd.</t>
  </si>
  <si>
    <t>210200042RZ4</t>
  </si>
  <si>
    <t>Svítidlo LA včetně dodávky dle specifikace</t>
  </si>
  <si>
    <t>cena včetně recyklačních poplatků</t>
  </si>
  <si>
    <t>Svítidlo ... Urba S 24L70 NR ANT BP CL2 MLE 730</t>
  </si>
  <si>
    <t>včetně SW nastavení</t>
  </si>
  <si>
    <t>210200044RZ4</t>
  </si>
  <si>
    <t>Svítidlo LD včetně dodávky dle specifikace</t>
  </si>
  <si>
    <t>Svítidlo ... Urba S 36L70 IVS ANT BP CL2 MLE 757</t>
  </si>
  <si>
    <t>210220002RT2</t>
  </si>
  <si>
    <t>Vedení uzemňovací na povrchu FeZn D 10 mm včetně drátu FeZn 10 mm</t>
  </si>
  <si>
    <t>uložení do výkopu a vyvedení na sloup</t>
  </si>
  <si>
    <t>větev 1:768</t>
  </si>
  <si>
    <t>větev 2:770</t>
  </si>
  <si>
    <t>vývody :318</t>
  </si>
  <si>
    <t>prořez:100</t>
  </si>
  <si>
    <t>210220301RT2</t>
  </si>
  <si>
    <t>Svorka hromosvodová do 2 šroubů /SS, SZ, SO/ včetně dodávky svorky SS</t>
  </si>
  <si>
    <t>veškeré napojení hromosvodné, včetně izolace zemních spojů s dodávkou izolace, včetně napojení sloupů, včetně dokumentace provedení</t>
  </si>
  <si>
    <t>210800125RT3</t>
  </si>
  <si>
    <t>Kabel CYKY 750 V 3x1,5 mm2 ve sloupu včetně dodávky kabelu 3Cx1,5</t>
  </si>
  <si>
    <t>rozvod ve sloupech</t>
  </si>
  <si>
    <t>včetně prořezu 10%</t>
  </si>
  <si>
    <t>210810014RT3</t>
  </si>
  <si>
    <t>Kabel CYKY-m 750 V 4 žíly,16-25 mm2, volně uložený včetně dodávky kabelu 4x25 mm2</t>
  </si>
  <si>
    <t>1-CYKY 4x25 RM</t>
  </si>
  <si>
    <t>vývody:420</t>
  </si>
  <si>
    <t>prořez :50</t>
  </si>
  <si>
    <t>211290001RZ4</t>
  </si>
  <si>
    <t xml:space="preserve">výchozí revize elektro </t>
  </si>
  <si>
    <t>kompletní výchozí revize elektro, předání el.</t>
  </si>
  <si>
    <t>31673300.RZ1</t>
  </si>
  <si>
    <t>Stožár ocelový kuželový 8m</t>
  </si>
  <si>
    <t>Stožár 8m nad terénem pro napojení na 2m výložník s ukončením d-76mm</t>
  </si>
  <si>
    <t>31673310.RZ1</t>
  </si>
  <si>
    <t>Stožár ocelový kuželový 6m</t>
  </si>
  <si>
    <t>Stožár 6m nad terénem pro napojení na 2m výložník s ukončením d-76mm</t>
  </si>
  <si>
    <t>31677718RZ1</t>
  </si>
  <si>
    <t>Výložník 2000mm</t>
  </si>
  <si>
    <t xml:space="preserve"> výložník s ukončením d-76mm</t>
  </si>
  <si>
    <t>34561404RZ5</t>
  </si>
  <si>
    <t>Zemní gelová spojka</t>
  </si>
  <si>
    <t>napojení na propoje stávajícího VO vedlejších ulic</t>
  </si>
  <si>
    <t>34563101RZ1</t>
  </si>
  <si>
    <t>Svorkovnice stožárová SR</t>
  </si>
  <si>
    <t>stožárová sv. pro napojení kabelu do 35mm2</t>
  </si>
  <si>
    <t>34571158</t>
  </si>
  <si>
    <t>Trubka elektroinst. ohebná kopodur 3363</t>
  </si>
  <si>
    <t>ochranná trubka pro napájecí kabel</t>
  </si>
  <si>
    <t>M46</t>
  </si>
  <si>
    <t>Zemní práce při montážích</t>
  </si>
  <si>
    <t>460010022R00</t>
  </si>
  <si>
    <t xml:space="preserve">Vytýčení kabelové trasy podél silnice </t>
  </si>
  <si>
    <t>km</t>
  </si>
  <si>
    <t>vytyčení kabelových tras</t>
  </si>
  <si>
    <t>460100001R00</t>
  </si>
  <si>
    <t xml:space="preserve">Pouzdrový základ 250x800-1500 mm </t>
  </si>
  <si>
    <t>veškeré provedení osazení stožárů, výkop, osazení stožáru, pouzdrový základ, vycentrování, jeřáb,odvoz suti na skládku aj.</t>
  </si>
  <si>
    <t>460120002RT1</t>
  </si>
  <si>
    <t>Zához jámy, hornina třídy 3 - 4 upěchování a úprava povrchu</t>
  </si>
  <si>
    <t>zához jam pro sloupy včetně úpravy po demontovaných sloupech</t>
  </si>
  <si>
    <t>nové:53</t>
  </si>
  <si>
    <t>demont:18</t>
  </si>
  <si>
    <t>460200164RT2</t>
  </si>
  <si>
    <t>Výkop kabelové rýhy 35/80 cm  hor.4 ruční výkop rýhy</t>
  </si>
  <si>
    <t>veškeré výkopy pro napájecí kabel</t>
  </si>
  <si>
    <t>460420371RT1</t>
  </si>
  <si>
    <t>Zřízení lože,kryt cihly 35 cm /podél/,zásyp 10 cm lože a zásyp ze štěrkopísku</t>
  </si>
  <si>
    <t>veškeré práce okolo uložení kabelů a jejich zásypu lože</t>
  </si>
  <si>
    <t>460490012RT1</t>
  </si>
  <si>
    <t>Fólie výstražná z PVC, šířka 33 cm fólie PVC šířka 33 cm</t>
  </si>
  <si>
    <t>výstražná rudá folie včetně uložení</t>
  </si>
  <si>
    <t>460570164R00</t>
  </si>
  <si>
    <t xml:space="preserve">Zához rýhy 35/80 cm, hornina třídy 4, se zhutněním </t>
  </si>
  <si>
    <t>kompletní zához a zhutnění</t>
  </si>
  <si>
    <t>460921102RZ8</t>
  </si>
  <si>
    <t xml:space="preserve">Zaměření a zobrazení kabel. trasy na pevný bod </t>
  </si>
  <si>
    <t>Zaměření skutečného stavu</t>
  </si>
  <si>
    <t>460961602RZ4</t>
  </si>
  <si>
    <t xml:space="preserve">Zpracování výsledku měření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</si>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</sst>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310320</v>
      </c>
      <c r="D2" s="5" t="str">
        <f>Rekapitulace!G2</f>
        <v>VO Mikulášská 2.Etapa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>
        <v>2020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 x14ac:dyDescent="0.2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6">
        <f>C23-F32</f>
        <v>0</v>
      </c>
      <c r="G30" s="207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6">
        <f>ROUND(PRODUCT(F30,C31/100),0)</f>
        <v>0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7" t="str">
        <f>CONCATENATE(cislostavby," ",nazevstavby)</f>
        <v>2020 Frýdl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5" thickBot="1" x14ac:dyDescent="0.25">
      <c r="A2" s="218" t="s">
        <v>50</v>
      </c>
      <c r="B2" s="219"/>
      <c r="C2" s="103" t="str">
        <f>CONCATENATE(cisloobjektu," ",nazevobjektu)</f>
        <v>13 VO mikulášská 2.etapa</v>
      </c>
      <c r="D2" s="104"/>
      <c r="E2" s="105"/>
      <c r="F2" s="104"/>
      <c r="G2" s="220" t="s">
        <v>81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1" t="str">
        <f>Položky!B7</f>
        <v>M21</v>
      </c>
      <c r="B7" s="115" t="str">
        <f>Položky!C7</f>
        <v>Elektromontáže</v>
      </c>
      <c r="C7" s="66"/>
      <c r="D7" s="116"/>
      <c r="E7" s="202">
        <f>Položky!BA77</f>
        <v>0</v>
      </c>
      <c r="F7" s="203">
        <f>Položky!BB77</f>
        <v>0</v>
      </c>
      <c r="G7" s="203">
        <f>Položky!BC77</f>
        <v>0</v>
      </c>
      <c r="H7" s="203">
        <f>Položky!BD77</f>
        <v>0</v>
      </c>
      <c r="I7" s="204">
        <f>Položky!BE77</f>
        <v>0</v>
      </c>
    </row>
    <row r="8" spans="1:57" s="35" customFormat="1" ht="13.5" thickBot="1" x14ac:dyDescent="0.25">
      <c r="A8" s="201" t="str">
        <f>Položky!B78</f>
        <v>M46</v>
      </c>
      <c r="B8" s="115" t="str">
        <f>Položky!C78</f>
        <v>Zemní práce při montážích</v>
      </c>
      <c r="C8" s="66"/>
      <c r="D8" s="116"/>
      <c r="E8" s="202">
        <f>Položky!BA100</f>
        <v>0</v>
      </c>
      <c r="F8" s="203">
        <f>Položky!BB100</f>
        <v>0</v>
      </c>
      <c r="G8" s="203">
        <f>Položky!BC100</f>
        <v>0</v>
      </c>
      <c r="H8" s="203">
        <f>Položky!BD100</f>
        <v>0</v>
      </c>
      <c r="I8" s="204">
        <f>Položky!BE100</f>
        <v>0</v>
      </c>
    </row>
    <row r="9" spans="1:57" s="123" customFormat="1" ht="13.5" thickBot="1" x14ac:dyDescent="0.25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 x14ac:dyDescent="0.2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 x14ac:dyDescent="0.25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 x14ac:dyDescent="0.25">
      <c r="A12" s="77"/>
      <c r="B12" s="77"/>
      <c r="C12" s="77"/>
      <c r="D12" s="77"/>
      <c r="E12" s="77"/>
      <c r="F12" s="77"/>
      <c r="G12" s="77"/>
      <c r="H12" s="77"/>
      <c r="I12" s="77"/>
    </row>
    <row r="13" spans="1:57" x14ac:dyDescent="0.2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 x14ac:dyDescent="0.2">
      <c r="A14" s="64" t="s">
        <v>204</v>
      </c>
      <c r="B14" s="55"/>
      <c r="C14" s="55"/>
      <c r="D14" s="131"/>
      <c r="E14" s="132"/>
      <c r="F14" s="133"/>
      <c r="G14" s="134">
        <f t="shared" ref="G14:G21" si="0">CHOOSE(BA14+1,HSV+PSV,HSV+PSV+Mont,HSV+PSV+Dodavka+Mont,HSV,PSV,Mont,Dodavka,Mont+Dodavka,0)</f>
        <v>0</v>
      </c>
      <c r="H14" s="135"/>
      <c r="I14" s="136">
        <f t="shared" ref="I14:I21" si="1">E14+F14*G14/100</f>
        <v>0</v>
      </c>
      <c r="BA14">
        <v>0</v>
      </c>
    </row>
    <row r="15" spans="1:57" x14ac:dyDescent="0.2">
      <c r="A15" s="64" t="s">
        <v>205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 x14ac:dyDescent="0.2">
      <c r="A16" s="64" t="s">
        <v>206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64" t="s">
        <v>207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208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 x14ac:dyDescent="0.2">
      <c r="A19" s="64" t="s">
        <v>209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 x14ac:dyDescent="0.2">
      <c r="A20" s="64" t="s">
        <v>210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x14ac:dyDescent="0.2">
      <c r="A21" s="64" t="s">
        <v>211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ht="13.5" thickBot="1" x14ac:dyDescent="0.25">
      <c r="A22" s="137"/>
      <c r="B22" s="138" t="s">
        <v>63</v>
      </c>
      <c r="C22" s="139"/>
      <c r="D22" s="140"/>
      <c r="E22" s="141"/>
      <c r="F22" s="142"/>
      <c r="G22" s="142"/>
      <c r="H22" s="223">
        <f>SUM(I14:I21)</f>
        <v>0</v>
      </c>
      <c r="I22" s="224"/>
    </row>
    <row r="24" spans="1:53" x14ac:dyDescent="0.2">
      <c r="B24" s="123"/>
      <c r="F24" s="143"/>
      <c r="G24" s="144"/>
      <c r="H24" s="144"/>
      <c r="I24" s="145"/>
    </row>
    <row r="25" spans="1:53" x14ac:dyDescent="0.2"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3"/>
  <sheetViews>
    <sheetView showGridLines="0" showZeros="0" zoomScaleNormal="100" workbookViewId="0">
      <selection activeCell="A100" sqref="A100:IV102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30" t="s">
        <v>75</v>
      </c>
      <c r="B1" s="230"/>
      <c r="C1" s="230"/>
      <c r="D1" s="230"/>
      <c r="E1" s="230"/>
      <c r="F1" s="230"/>
      <c r="G1" s="23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2020 Frýdl</v>
      </c>
      <c r="D3" s="151"/>
      <c r="E3" s="152" t="s">
        <v>64</v>
      </c>
      <c r="F3" s="153" t="str">
        <f>Rekapitulace!H1</f>
        <v>310320</v>
      </c>
      <c r="G3" s="154"/>
    </row>
    <row r="4" spans="1:104" ht="13.5" thickBot="1" x14ac:dyDescent="0.25">
      <c r="A4" s="231" t="s">
        <v>50</v>
      </c>
      <c r="B4" s="219"/>
      <c r="C4" s="103" t="str">
        <f>CONCATENATE(cisloobjektu," ",nazevobjektu)</f>
        <v>13 VO mikulášská 2.etapa</v>
      </c>
      <c r="D4" s="155"/>
      <c r="E4" s="232" t="str">
        <f>Rekapitulace!G2</f>
        <v>VO Mikulášská 2.Etapa</v>
      </c>
      <c r="F4" s="233"/>
      <c r="G4" s="23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1981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9</v>
      </c>
      <c r="AC8" s="146">
        <v>9</v>
      </c>
      <c r="AZ8" s="146">
        <v>4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9</v>
      </c>
      <c r="CZ8" s="146">
        <v>0</v>
      </c>
    </row>
    <row r="9" spans="1:104" x14ac:dyDescent="0.2">
      <c r="A9" s="178"/>
      <c r="B9" s="179"/>
      <c r="C9" s="227" t="s">
        <v>87</v>
      </c>
      <c r="D9" s="228"/>
      <c r="E9" s="228"/>
      <c r="F9" s="228"/>
      <c r="G9" s="229"/>
      <c r="L9" s="180" t="s">
        <v>87</v>
      </c>
      <c r="O9" s="170">
        <v>3</v>
      </c>
    </row>
    <row r="10" spans="1:104" x14ac:dyDescent="0.2">
      <c r="A10" s="178"/>
      <c r="B10" s="181"/>
      <c r="C10" s="225" t="s">
        <v>88</v>
      </c>
      <c r="D10" s="226"/>
      <c r="E10" s="182">
        <v>1538</v>
      </c>
      <c r="F10" s="183"/>
      <c r="G10" s="184"/>
      <c r="M10" s="180" t="s">
        <v>88</v>
      </c>
      <c r="O10" s="170"/>
    </row>
    <row r="11" spans="1:104" x14ac:dyDescent="0.2">
      <c r="A11" s="178"/>
      <c r="B11" s="181"/>
      <c r="C11" s="225" t="s">
        <v>89</v>
      </c>
      <c r="D11" s="226"/>
      <c r="E11" s="182">
        <v>183</v>
      </c>
      <c r="F11" s="183"/>
      <c r="G11" s="184"/>
      <c r="M11" s="180" t="s">
        <v>89</v>
      </c>
      <c r="O11" s="170"/>
    </row>
    <row r="12" spans="1:104" x14ac:dyDescent="0.2">
      <c r="A12" s="178"/>
      <c r="B12" s="181"/>
      <c r="C12" s="225" t="s">
        <v>90</v>
      </c>
      <c r="D12" s="226"/>
      <c r="E12" s="182">
        <v>140</v>
      </c>
      <c r="F12" s="183"/>
      <c r="G12" s="184"/>
      <c r="M12" s="180" t="s">
        <v>90</v>
      </c>
      <c r="O12" s="170"/>
    </row>
    <row r="13" spans="1:104" x14ac:dyDescent="0.2">
      <c r="A13" s="178"/>
      <c r="B13" s="181"/>
      <c r="C13" s="225" t="s">
        <v>91</v>
      </c>
      <c r="D13" s="226"/>
      <c r="E13" s="182">
        <v>120</v>
      </c>
      <c r="F13" s="183"/>
      <c r="G13" s="184"/>
      <c r="M13" s="180" t="s">
        <v>91</v>
      </c>
      <c r="O13" s="170"/>
    </row>
    <row r="14" spans="1:104" x14ac:dyDescent="0.2">
      <c r="A14" s="171">
        <v>2</v>
      </c>
      <c r="B14" s="172" t="s">
        <v>92</v>
      </c>
      <c r="C14" s="173" t="s">
        <v>93</v>
      </c>
      <c r="D14" s="174" t="s">
        <v>94</v>
      </c>
      <c r="E14" s="175">
        <v>18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9</v>
      </c>
      <c r="AC14" s="146">
        <v>9</v>
      </c>
      <c r="AZ14" s="146">
        <v>4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9</v>
      </c>
      <c r="CZ14" s="146">
        <v>0</v>
      </c>
    </row>
    <row r="15" spans="1:104" ht="22.5" x14ac:dyDescent="0.2">
      <c r="A15" s="178"/>
      <c r="B15" s="179"/>
      <c r="C15" s="227" t="s">
        <v>95</v>
      </c>
      <c r="D15" s="228"/>
      <c r="E15" s="228"/>
      <c r="F15" s="228"/>
      <c r="G15" s="229"/>
      <c r="L15" s="180" t="s">
        <v>95</v>
      </c>
      <c r="O15" s="170">
        <v>3</v>
      </c>
    </row>
    <row r="16" spans="1:104" x14ac:dyDescent="0.2">
      <c r="A16" s="171">
        <v>3</v>
      </c>
      <c r="B16" s="172" t="s">
        <v>96</v>
      </c>
      <c r="C16" s="173" t="s">
        <v>97</v>
      </c>
      <c r="D16" s="174" t="s">
        <v>94</v>
      </c>
      <c r="E16" s="175">
        <v>53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9</v>
      </c>
      <c r="AC16" s="146">
        <v>9</v>
      </c>
      <c r="AZ16" s="146">
        <v>4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9</v>
      </c>
      <c r="CZ16" s="146">
        <v>0</v>
      </c>
    </row>
    <row r="17" spans="1:104" ht="22.5" x14ac:dyDescent="0.2">
      <c r="A17" s="178"/>
      <c r="B17" s="179"/>
      <c r="C17" s="227" t="s">
        <v>98</v>
      </c>
      <c r="D17" s="228"/>
      <c r="E17" s="228"/>
      <c r="F17" s="228"/>
      <c r="G17" s="229"/>
      <c r="L17" s="180" t="s">
        <v>98</v>
      </c>
      <c r="O17" s="170">
        <v>3</v>
      </c>
    </row>
    <row r="18" spans="1:104" x14ac:dyDescent="0.2">
      <c r="A18" s="178"/>
      <c r="B18" s="181"/>
      <c r="C18" s="225" t="s">
        <v>99</v>
      </c>
      <c r="D18" s="226"/>
      <c r="E18" s="182">
        <v>40</v>
      </c>
      <c r="F18" s="183"/>
      <c r="G18" s="184"/>
      <c r="M18" s="180" t="s">
        <v>99</v>
      </c>
      <c r="O18" s="170"/>
    </row>
    <row r="19" spans="1:104" x14ac:dyDescent="0.2">
      <c r="A19" s="178"/>
      <c r="B19" s="181"/>
      <c r="C19" s="225" t="s">
        <v>100</v>
      </c>
      <c r="D19" s="226"/>
      <c r="E19" s="182">
        <v>13</v>
      </c>
      <c r="F19" s="183"/>
      <c r="G19" s="184"/>
      <c r="M19" s="180" t="s">
        <v>100</v>
      </c>
      <c r="O19" s="170"/>
    </row>
    <row r="20" spans="1:104" x14ac:dyDescent="0.2">
      <c r="A20" s="171">
        <v>4</v>
      </c>
      <c r="B20" s="172" t="s">
        <v>101</v>
      </c>
      <c r="C20" s="173" t="s">
        <v>102</v>
      </c>
      <c r="D20" s="174" t="s">
        <v>94</v>
      </c>
      <c r="E20" s="175">
        <v>435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9</v>
      </c>
      <c r="AC20" s="146">
        <v>9</v>
      </c>
      <c r="AZ20" s="146">
        <v>4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9</v>
      </c>
      <c r="CZ20" s="146">
        <v>0</v>
      </c>
    </row>
    <row r="21" spans="1:104" x14ac:dyDescent="0.2">
      <c r="A21" s="178"/>
      <c r="B21" s="179"/>
      <c r="C21" s="227" t="s">
        <v>103</v>
      </c>
      <c r="D21" s="228"/>
      <c r="E21" s="228"/>
      <c r="F21" s="228"/>
      <c r="G21" s="229"/>
      <c r="L21" s="180" t="s">
        <v>103</v>
      </c>
      <c r="O21" s="170">
        <v>3</v>
      </c>
    </row>
    <row r="22" spans="1:104" x14ac:dyDescent="0.2">
      <c r="A22" s="178"/>
      <c r="B22" s="181"/>
      <c r="C22" s="225" t="s">
        <v>104</v>
      </c>
      <c r="D22" s="226"/>
      <c r="E22" s="182">
        <v>159</v>
      </c>
      <c r="F22" s="183"/>
      <c r="G22" s="184"/>
      <c r="M22" s="180" t="s">
        <v>104</v>
      </c>
      <c r="O22" s="170"/>
    </row>
    <row r="23" spans="1:104" x14ac:dyDescent="0.2">
      <c r="A23" s="178"/>
      <c r="B23" s="181"/>
      <c r="C23" s="225" t="s">
        <v>105</v>
      </c>
      <c r="D23" s="226"/>
      <c r="E23" s="182">
        <v>168</v>
      </c>
      <c r="F23" s="183"/>
      <c r="G23" s="184"/>
      <c r="M23" s="180" t="s">
        <v>105</v>
      </c>
      <c r="O23" s="170"/>
    </row>
    <row r="24" spans="1:104" x14ac:dyDescent="0.2">
      <c r="A24" s="178"/>
      <c r="B24" s="181"/>
      <c r="C24" s="225" t="s">
        <v>106</v>
      </c>
      <c r="D24" s="226"/>
      <c r="E24" s="182">
        <v>108</v>
      </c>
      <c r="F24" s="183"/>
      <c r="G24" s="184"/>
      <c r="M24" s="180" t="s">
        <v>106</v>
      </c>
      <c r="O24" s="170"/>
    </row>
    <row r="25" spans="1:104" x14ac:dyDescent="0.2">
      <c r="A25" s="171">
        <v>5</v>
      </c>
      <c r="B25" s="172" t="s">
        <v>107</v>
      </c>
      <c r="C25" s="173" t="s">
        <v>108</v>
      </c>
      <c r="D25" s="174" t="s">
        <v>94</v>
      </c>
      <c r="E25" s="175">
        <v>428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9</v>
      </c>
      <c r="AC25" s="146">
        <v>9</v>
      </c>
      <c r="AZ25" s="146">
        <v>4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9</v>
      </c>
      <c r="CZ25" s="146">
        <v>0</v>
      </c>
    </row>
    <row r="26" spans="1:104" x14ac:dyDescent="0.2">
      <c r="A26" s="178"/>
      <c r="B26" s="179"/>
      <c r="C26" s="227" t="s">
        <v>109</v>
      </c>
      <c r="D26" s="228"/>
      <c r="E26" s="228"/>
      <c r="F26" s="228"/>
      <c r="G26" s="229"/>
      <c r="L26" s="180" t="s">
        <v>109</v>
      </c>
      <c r="O26" s="170">
        <v>3</v>
      </c>
    </row>
    <row r="27" spans="1:104" x14ac:dyDescent="0.2">
      <c r="A27" s="178"/>
      <c r="B27" s="181"/>
      <c r="C27" s="225" t="s">
        <v>110</v>
      </c>
      <c r="D27" s="226"/>
      <c r="E27" s="182">
        <v>320</v>
      </c>
      <c r="F27" s="183"/>
      <c r="G27" s="184"/>
      <c r="M27" s="180" t="s">
        <v>110</v>
      </c>
      <c r="O27" s="170"/>
    </row>
    <row r="28" spans="1:104" x14ac:dyDescent="0.2">
      <c r="A28" s="178"/>
      <c r="B28" s="181"/>
      <c r="C28" s="225" t="s">
        <v>111</v>
      </c>
      <c r="D28" s="226"/>
      <c r="E28" s="182">
        <v>104</v>
      </c>
      <c r="F28" s="183"/>
      <c r="G28" s="184"/>
      <c r="M28" s="180" t="s">
        <v>111</v>
      </c>
      <c r="O28" s="170"/>
    </row>
    <row r="29" spans="1:104" x14ac:dyDescent="0.2">
      <c r="A29" s="178"/>
      <c r="B29" s="181"/>
      <c r="C29" s="225" t="s">
        <v>112</v>
      </c>
      <c r="D29" s="226"/>
      <c r="E29" s="182">
        <v>4</v>
      </c>
      <c r="F29" s="183"/>
      <c r="G29" s="184"/>
      <c r="M29" s="180" t="s">
        <v>112</v>
      </c>
      <c r="O29" s="170"/>
    </row>
    <row r="30" spans="1:104" x14ac:dyDescent="0.2">
      <c r="A30" s="171">
        <v>6</v>
      </c>
      <c r="B30" s="172" t="s">
        <v>113</v>
      </c>
      <c r="C30" s="173" t="s">
        <v>114</v>
      </c>
      <c r="D30" s="174" t="s">
        <v>94</v>
      </c>
      <c r="E30" s="175">
        <v>53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9</v>
      </c>
      <c r="AC30" s="146">
        <v>9</v>
      </c>
      <c r="AZ30" s="146">
        <v>4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9</v>
      </c>
      <c r="CZ30" s="146">
        <v>0</v>
      </c>
    </row>
    <row r="31" spans="1:104" x14ac:dyDescent="0.2">
      <c r="A31" s="178"/>
      <c r="B31" s="179"/>
      <c r="C31" s="227" t="s">
        <v>115</v>
      </c>
      <c r="D31" s="228"/>
      <c r="E31" s="228"/>
      <c r="F31" s="228"/>
      <c r="G31" s="229"/>
      <c r="L31" s="180" t="s">
        <v>115</v>
      </c>
      <c r="O31" s="170">
        <v>3</v>
      </c>
    </row>
    <row r="32" spans="1:104" x14ac:dyDescent="0.2">
      <c r="A32" s="171">
        <v>7</v>
      </c>
      <c r="B32" s="172" t="s">
        <v>116</v>
      </c>
      <c r="C32" s="173" t="s">
        <v>117</v>
      </c>
      <c r="D32" s="174" t="s">
        <v>94</v>
      </c>
      <c r="E32" s="175">
        <v>56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9</v>
      </c>
      <c r="AC32" s="146">
        <v>9</v>
      </c>
      <c r="AZ32" s="146">
        <v>4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9</v>
      </c>
      <c r="CZ32" s="146">
        <v>0</v>
      </c>
    </row>
    <row r="33" spans="1:104" x14ac:dyDescent="0.2">
      <c r="A33" s="178"/>
      <c r="B33" s="179"/>
      <c r="C33" s="227" t="s">
        <v>118</v>
      </c>
      <c r="D33" s="228"/>
      <c r="E33" s="228"/>
      <c r="F33" s="228"/>
      <c r="G33" s="229"/>
      <c r="L33" s="180" t="s">
        <v>118</v>
      </c>
      <c r="O33" s="170">
        <v>3</v>
      </c>
    </row>
    <row r="34" spans="1:104" ht="22.5" x14ac:dyDescent="0.2">
      <c r="A34" s="171">
        <v>8</v>
      </c>
      <c r="B34" s="172" t="s">
        <v>119</v>
      </c>
      <c r="C34" s="173" t="s">
        <v>120</v>
      </c>
      <c r="D34" s="174" t="s">
        <v>94</v>
      </c>
      <c r="E34" s="175">
        <v>53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9</v>
      </c>
      <c r="AC34" s="146">
        <v>9</v>
      </c>
      <c r="AZ34" s="146">
        <v>4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9</v>
      </c>
      <c r="CZ34" s="146">
        <v>0</v>
      </c>
    </row>
    <row r="35" spans="1:104" x14ac:dyDescent="0.2">
      <c r="A35" s="178"/>
      <c r="B35" s="179"/>
      <c r="C35" s="227" t="s">
        <v>121</v>
      </c>
      <c r="D35" s="228"/>
      <c r="E35" s="228"/>
      <c r="F35" s="228"/>
      <c r="G35" s="229"/>
      <c r="L35" s="180" t="s">
        <v>121</v>
      </c>
      <c r="O35" s="170">
        <v>3</v>
      </c>
    </row>
    <row r="36" spans="1:104" x14ac:dyDescent="0.2">
      <c r="A36" s="171">
        <v>9</v>
      </c>
      <c r="B36" s="172" t="s">
        <v>122</v>
      </c>
      <c r="C36" s="173" t="s">
        <v>123</v>
      </c>
      <c r="D36" s="174" t="s">
        <v>94</v>
      </c>
      <c r="E36" s="175">
        <v>18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9</v>
      </c>
      <c r="CZ36" s="146">
        <v>0</v>
      </c>
    </row>
    <row r="37" spans="1:104" x14ac:dyDescent="0.2">
      <c r="A37" s="178"/>
      <c r="B37" s="179"/>
      <c r="C37" s="227" t="s">
        <v>124</v>
      </c>
      <c r="D37" s="228"/>
      <c r="E37" s="228"/>
      <c r="F37" s="228"/>
      <c r="G37" s="229"/>
      <c r="L37" s="180" t="s">
        <v>124</v>
      </c>
      <c r="O37" s="170">
        <v>3</v>
      </c>
    </row>
    <row r="38" spans="1:104" x14ac:dyDescent="0.2">
      <c r="A38" s="171">
        <v>10</v>
      </c>
      <c r="B38" s="172" t="s">
        <v>125</v>
      </c>
      <c r="C38" s="173" t="s">
        <v>126</v>
      </c>
      <c r="D38" s="174" t="s">
        <v>94</v>
      </c>
      <c r="E38" s="175">
        <v>40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9</v>
      </c>
      <c r="AC38" s="146">
        <v>9</v>
      </c>
      <c r="AZ38" s="146">
        <v>4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9</v>
      </c>
      <c r="CZ38" s="146">
        <v>0</v>
      </c>
    </row>
    <row r="39" spans="1:104" x14ac:dyDescent="0.2">
      <c r="A39" s="178"/>
      <c r="B39" s="179"/>
      <c r="C39" s="227" t="s">
        <v>127</v>
      </c>
      <c r="D39" s="228"/>
      <c r="E39" s="228"/>
      <c r="F39" s="228"/>
      <c r="G39" s="229"/>
      <c r="L39" s="180" t="s">
        <v>127</v>
      </c>
      <c r="O39" s="170">
        <v>3</v>
      </c>
    </row>
    <row r="40" spans="1:104" x14ac:dyDescent="0.2">
      <c r="A40" s="178"/>
      <c r="B40" s="179"/>
      <c r="C40" s="227" t="s">
        <v>128</v>
      </c>
      <c r="D40" s="228"/>
      <c r="E40" s="228"/>
      <c r="F40" s="228"/>
      <c r="G40" s="229"/>
      <c r="L40" s="180" t="s">
        <v>128</v>
      </c>
      <c r="O40" s="170">
        <v>3</v>
      </c>
    </row>
    <row r="41" spans="1:104" x14ac:dyDescent="0.2">
      <c r="A41" s="178"/>
      <c r="B41" s="179"/>
      <c r="C41" s="227" t="s">
        <v>129</v>
      </c>
      <c r="D41" s="228"/>
      <c r="E41" s="228"/>
      <c r="F41" s="228"/>
      <c r="G41" s="229"/>
      <c r="L41" s="180" t="s">
        <v>129</v>
      </c>
      <c r="O41" s="170">
        <v>3</v>
      </c>
    </row>
    <row r="42" spans="1:104" x14ac:dyDescent="0.2">
      <c r="A42" s="171">
        <v>11</v>
      </c>
      <c r="B42" s="172" t="s">
        <v>130</v>
      </c>
      <c r="C42" s="173" t="s">
        <v>131</v>
      </c>
      <c r="D42" s="174" t="s">
        <v>94</v>
      </c>
      <c r="E42" s="175">
        <v>16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9</v>
      </c>
      <c r="CZ42" s="146">
        <v>0</v>
      </c>
    </row>
    <row r="43" spans="1:104" x14ac:dyDescent="0.2">
      <c r="A43" s="178"/>
      <c r="B43" s="179"/>
      <c r="C43" s="227" t="s">
        <v>127</v>
      </c>
      <c r="D43" s="228"/>
      <c r="E43" s="228"/>
      <c r="F43" s="228"/>
      <c r="G43" s="229"/>
      <c r="L43" s="180" t="s">
        <v>127</v>
      </c>
      <c r="O43" s="170">
        <v>3</v>
      </c>
    </row>
    <row r="44" spans="1:104" x14ac:dyDescent="0.2">
      <c r="A44" s="178"/>
      <c r="B44" s="179"/>
      <c r="C44" s="227" t="s">
        <v>132</v>
      </c>
      <c r="D44" s="228"/>
      <c r="E44" s="228"/>
      <c r="F44" s="228"/>
      <c r="G44" s="229"/>
      <c r="L44" s="180" t="s">
        <v>132</v>
      </c>
      <c r="O44" s="170">
        <v>3</v>
      </c>
    </row>
    <row r="45" spans="1:104" x14ac:dyDescent="0.2">
      <c r="A45" s="178"/>
      <c r="B45" s="179"/>
      <c r="C45" s="227" t="s">
        <v>129</v>
      </c>
      <c r="D45" s="228"/>
      <c r="E45" s="228"/>
      <c r="F45" s="228"/>
      <c r="G45" s="229"/>
      <c r="L45" s="180" t="s">
        <v>129</v>
      </c>
      <c r="O45" s="170">
        <v>3</v>
      </c>
    </row>
    <row r="46" spans="1:104" ht="22.5" x14ac:dyDescent="0.2">
      <c r="A46" s="171">
        <v>12</v>
      </c>
      <c r="B46" s="172" t="s">
        <v>133</v>
      </c>
      <c r="C46" s="173" t="s">
        <v>134</v>
      </c>
      <c r="D46" s="174" t="s">
        <v>86</v>
      </c>
      <c r="E46" s="175">
        <v>1956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9</v>
      </c>
      <c r="CZ46" s="146">
        <v>1.0499999999999999E-3</v>
      </c>
    </row>
    <row r="47" spans="1:104" x14ac:dyDescent="0.2">
      <c r="A47" s="178"/>
      <c r="B47" s="179"/>
      <c r="C47" s="227" t="s">
        <v>135</v>
      </c>
      <c r="D47" s="228"/>
      <c r="E47" s="228"/>
      <c r="F47" s="228"/>
      <c r="G47" s="229"/>
      <c r="L47" s="180" t="s">
        <v>135</v>
      </c>
      <c r="O47" s="170">
        <v>3</v>
      </c>
    </row>
    <row r="48" spans="1:104" x14ac:dyDescent="0.2">
      <c r="A48" s="178"/>
      <c r="B48" s="181"/>
      <c r="C48" s="225" t="s">
        <v>136</v>
      </c>
      <c r="D48" s="226"/>
      <c r="E48" s="182">
        <v>768</v>
      </c>
      <c r="F48" s="183"/>
      <c r="G48" s="184"/>
      <c r="M48" s="180" t="s">
        <v>136</v>
      </c>
      <c r="O48" s="170"/>
    </row>
    <row r="49" spans="1:104" x14ac:dyDescent="0.2">
      <c r="A49" s="178"/>
      <c r="B49" s="181"/>
      <c r="C49" s="225" t="s">
        <v>137</v>
      </c>
      <c r="D49" s="226"/>
      <c r="E49" s="182">
        <v>770</v>
      </c>
      <c r="F49" s="183"/>
      <c r="G49" s="184"/>
      <c r="M49" s="180" t="s">
        <v>137</v>
      </c>
      <c r="O49" s="170"/>
    </row>
    <row r="50" spans="1:104" x14ac:dyDescent="0.2">
      <c r="A50" s="178"/>
      <c r="B50" s="181"/>
      <c r="C50" s="225" t="s">
        <v>138</v>
      </c>
      <c r="D50" s="226"/>
      <c r="E50" s="182">
        <v>318</v>
      </c>
      <c r="F50" s="183"/>
      <c r="G50" s="184"/>
      <c r="M50" s="180" t="s">
        <v>138</v>
      </c>
      <c r="O50" s="170"/>
    </row>
    <row r="51" spans="1:104" x14ac:dyDescent="0.2">
      <c r="A51" s="178"/>
      <c r="B51" s="181"/>
      <c r="C51" s="225" t="s">
        <v>139</v>
      </c>
      <c r="D51" s="226"/>
      <c r="E51" s="182">
        <v>100</v>
      </c>
      <c r="F51" s="183"/>
      <c r="G51" s="184"/>
      <c r="M51" s="180" t="s">
        <v>139</v>
      </c>
      <c r="O51" s="170"/>
    </row>
    <row r="52" spans="1:104" ht="22.5" x14ac:dyDescent="0.2">
      <c r="A52" s="171">
        <v>13</v>
      </c>
      <c r="B52" s="172" t="s">
        <v>140</v>
      </c>
      <c r="C52" s="173" t="s">
        <v>141</v>
      </c>
      <c r="D52" s="174" t="s">
        <v>94</v>
      </c>
      <c r="E52" s="175">
        <v>120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9</v>
      </c>
      <c r="CZ52" s="146">
        <v>1.1E-4</v>
      </c>
    </row>
    <row r="53" spans="1:104" ht="22.5" x14ac:dyDescent="0.2">
      <c r="A53" s="178"/>
      <c r="B53" s="179"/>
      <c r="C53" s="227" t="s">
        <v>142</v>
      </c>
      <c r="D53" s="228"/>
      <c r="E53" s="228"/>
      <c r="F53" s="228"/>
      <c r="G53" s="229"/>
      <c r="L53" s="180" t="s">
        <v>142</v>
      </c>
      <c r="O53" s="170">
        <v>3</v>
      </c>
    </row>
    <row r="54" spans="1:104" ht="22.5" x14ac:dyDescent="0.2">
      <c r="A54" s="171">
        <v>14</v>
      </c>
      <c r="B54" s="172" t="s">
        <v>143</v>
      </c>
      <c r="C54" s="173" t="s">
        <v>144</v>
      </c>
      <c r="D54" s="174" t="s">
        <v>86</v>
      </c>
      <c r="E54" s="175">
        <v>1060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9</v>
      </c>
      <c r="CZ54" s="146">
        <v>1.7000000000000001E-4</v>
      </c>
    </row>
    <row r="55" spans="1:104" x14ac:dyDescent="0.2">
      <c r="A55" s="178"/>
      <c r="B55" s="179"/>
      <c r="C55" s="227" t="s">
        <v>145</v>
      </c>
      <c r="D55" s="228"/>
      <c r="E55" s="228"/>
      <c r="F55" s="228"/>
      <c r="G55" s="229"/>
      <c r="L55" s="180" t="s">
        <v>145</v>
      </c>
      <c r="O55" s="170">
        <v>3</v>
      </c>
    </row>
    <row r="56" spans="1:104" x14ac:dyDescent="0.2">
      <c r="A56" s="178"/>
      <c r="B56" s="179"/>
      <c r="C56" s="227" t="s">
        <v>146</v>
      </c>
      <c r="D56" s="228"/>
      <c r="E56" s="228"/>
      <c r="F56" s="228"/>
      <c r="G56" s="229"/>
      <c r="L56" s="180" t="s">
        <v>146</v>
      </c>
      <c r="O56" s="170">
        <v>3</v>
      </c>
    </row>
    <row r="57" spans="1:104" ht="22.5" x14ac:dyDescent="0.2">
      <c r="A57" s="171">
        <v>15</v>
      </c>
      <c r="B57" s="172" t="s">
        <v>147</v>
      </c>
      <c r="C57" s="173" t="s">
        <v>148</v>
      </c>
      <c r="D57" s="174" t="s">
        <v>86</v>
      </c>
      <c r="E57" s="175">
        <v>2191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9</v>
      </c>
      <c r="CZ57" s="146">
        <v>2.0999999999999999E-3</v>
      </c>
    </row>
    <row r="58" spans="1:104" x14ac:dyDescent="0.2">
      <c r="A58" s="178"/>
      <c r="B58" s="179"/>
      <c r="C58" s="227" t="s">
        <v>149</v>
      </c>
      <c r="D58" s="228"/>
      <c r="E58" s="228"/>
      <c r="F58" s="228"/>
      <c r="G58" s="229"/>
      <c r="L58" s="180" t="s">
        <v>149</v>
      </c>
      <c r="O58" s="170">
        <v>3</v>
      </c>
    </row>
    <row r="59" spans="1:104" x14ac:dyDescent="0.2">
      <c r="A59" s="178"/>
      <c r="B59" s="181"/>
      <c r="C59" s="225" t="s">
        <v>88</v>
      </c>
      <c r="D59" s="226"/>
      <c r="E59" s="182">
        <v>1538</v>
      </c>
      <c r="F59" s="183"/>
      <c r="G59" s="184"/>
      <c r="M59" s="180" t="s">
        <v>88</v>
      </c>
      <c r="O59" s="170"/>
    </row>
    <row r="60" spans="1:104" x14ac:dyDescent="0.2">
      <c r="A60" s="178"/>
      <c r="B60" s="181"/>
      <c r="C60" s="225" t="s">
        <v>89</v>
      </c>
      <c r="D60" s="226"/>
      <c r="E60" s="182">
        <v>183</v>
      </c>
      <c r="F60" s="183"/>
      <c r="G60" s="184"/>
      <c r="M60" s="180" t="s">
        <v>89</v>
      </c>
      <c r="O60" s="170"/>
    </row>
    <row r="61" spans="1:104" x14ac:dyDescent="0.2">
      <c r="A61" s="178"/>
      <c r="B61" s="181"/>
      <c r="C61" s="225" t="s">
        <v>150</v>
      </c>
      <c r="D61" s="226"/>
      <c r="E61" s="182">
        <v>420</v>
      </c>
      <c r="F61" s="183"/>
      <c r="G61" s="184"/>
      <c r="M61" s="180" t="s">
        <v>150</v>
      </c>
      <c r="O61" s="170"/>
    </row>
    <row r="62" spans="1:104" x14ac:dyDescent="0.2">
      <c r="A62" s="178"/>
      <c r="B62" s="181"/>
      <c r="C62" s="225" t="s">
        <v>151</v>
      </c>
      <c r="D62" s="226"/>
      <c r="E62" s="182">
        <v>50</v>
      </c>
      <c r="F62" s="183"/>
      <c r="G62" s="184"/>
      <c r="M62" s="180" t="s">
        <v>151</v>
      </c>
      <c r="O62" s="170"/>
    </row>
    <row r="63" spans="1:104" x14ac:dyDescent="0.2">
      <c r="A63" s="171">
        <v>16</v>
      </c>
      <c r="B63" s="172" t="s">
        <v>152</v>
      </c>
      <c r="C63" s="173" t="s">
        <v>153</v>
      </c>
      <c r="D63" s="174" t="s">
        <v>94</v>
      </c>
      <c r="E63" s="175">
        <v>1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9</v>
      </c>
      <c r="AC63" s="146">
        <v>9</v>
      </c>
      <c r="AZ63" s="146">
        <v>4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9</v>
      </c>
      <c r="CZ63" s="146">
        <v>0</v>
      </c>
    </row>
    <row r="64" spans="1:104" x14ac:dyDescent="0.2">
      <c r="A64" s="178"/>
      <c r="B64" s="179"/>
      <c r="C64" s="227" t="s">
        <v>154</v>
      </c>
      <c r="D64" s="228"/>
      <c r="E64" s="228"/>
      <c r="F64" s="228"/>
      <c r="G64" s="229"/>
      <c r="L64" s="180" t="s">
        <v>154</v>
      </c>
      <c r="O64" s="170">
        <v>3</v>
      </c>
    </row>
    <row r="65" spans="1:104" x14ac:dyDescent="0.2">
      <c r="A65" s="171">
        <v>17</v>
      </c>
      <c r="B65" s="172" t="s">
        <v>155</v>
      </c>
      <c r="C65" s="173" t="s">
        <v>156</v>
      </c>
      <c r="D65" s="174" t="s">
        <v>94</v>
      </c>
      <c r="E65" s="175">
        <v>40</v>
      </c>
      <c r="F65" s="175">
        <v>0</v>
      </c>
      <c r="G65" s="176">
        <f>E65*F65</f>
        <v>0</v>
      </c>
      <c r="O65" s="170">
        <v>2</v>
      </c>
      <c r="AA65" s="146">
        <v>3</v>
      </c>
      <c r="AB65" s="146">
        <v>9</v>
      </c>
      <c r="AC65" s="146" t="s">
        <v>155</v>
      </c>
      <c r="AZ65" s="146">
        <v>3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3</v>
      </c>
      <c r="CB65" s="177">
        <v>9</v>
      </c>
      <c r="CZ65" s="146">
        <v>2.5000000000000001E-2</v>
      </c>
    </row>
    <row r="66" spans="1:104" x14ac:dyDescent="0.2">
      <c r="A66" s="178"/>
      <c r="B66" s="179"/>
      <c r="C66" s="227" t="s">
        <v>157</v>
      </c>
      <c r="D66" s="228"/>
      <c r="E66" s="228"/>
      <c r="F66" s="228"/>
      <c r="G66" s="229"/>
      <c r="L66" s="180" t="s">
        <v>157</v>
      </c>
      <c r="O66" s="170">
        <v>3</v>
      </c>
    </row>
    <row r="67" spans="1:104" x14ac:dyDescent="0.2">
      <c r="A67" s="171">
        <v>18</v>
      </c>
      <c r="B67" s="172" t="s">
        <v>158</v>
      </c>
      <c r="C67" s="173" t="s">
        <v>159</v>
      </c>
      <c r="D67" s="174" t="s">
        <v>94</v>
      </c>
      <c r="E67" s="175">
        <v>13</v>
      </c>
      <c r="F67" s="175">
        <v>0</v>
      </c>
      <c r="G67" s="176">
        <f>E67*F67</f>
        <v>0</v>
      </c>
      <c r="O67" s="170">
        <v>2</v>
      </c>
      <c r="AA67" s="146">
        <v>3</v>
      </c>
      <c r="AB67" s="146">
        <v>9</v>
      </c>
      <c r="AC67" s="146" t="s">
        <v>158</v>
      </c>
      <c r="AZ67" s="146">
        <v>3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3</v>
      </c>
      <c r="CB67" s="177">
        <v>9</v>
      </c>
      <c r="CZ67" s="146">
        <v>0.03</v>
      </c>
    </row>
    <row r="68" spans="1:104" x14ac:dyDescent="0.2">
      <c r="A68" s="178"/>
      <c r="B68" s="179"/>
      <c r="C68" s="227" t="s">
        <v>160</v>
      </c>
      <c r="D68" s="228"/>
      <c r="E68" s="228"/>
      <c r="F68" s="228"/>
      <c r="G68" s="229"/>
      <c r="L68" s="180" t="s">
        <v>160</v>
      </c>
      <c r="O68" s="170">
        <v>3</v>
      </c>
    </row>
    <row r="69" spans="1:104" x14ac:dyDescent="0.2">
      <c r="A69" s="171">
        <v>19</v>
      </c>
      <c r="B69" s="172" t="s">
        <v>161</v>
      </c>
      <c r="C69" s="173" t="s">
        <v>162</v>
      </c>
      <c r="D69" s="174" t="s">
        <v>94</v>
      </c>
      <c r="E69" s="175">
        <v>53</v>
      </c>
      <c r="F69" s="175">
        <v>0</v>
      </c>
      <c r="G69" s="176">
        <f>E69*F69</f>
        <v>0</v>
      </c>
      <c r="O69" s="170">
        <v>2</v>
      </c>
      <c r="AA69" s="146">
        <v>3</v>
      </c>
      <c r="AB69" s="146">
        <v>9</v>
      </c>
      <c r="AC69" s="146" t="s">
        <v>161</v>
      </c>
      <c r="AZ69" s="146">
        <v>3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3</v>
      </c>
      <c r="CB69" s="177">
        <v>9</v>
      </c>
      <c r="CZ69" s="146">
        <v>0.01</v>
      </c>
    </row>
    <row r="70" spans="1:104" x14ac:dyDescent="0.2">
      <c r="A70" s="178"/>
      <c r="B70" s="179"/>
      <c r="C70" s="227" t="s">
        <v>163</v>
      </c>
      <c r="D70" s="228"/>
      <c r="E70" s="228"/>
      <c r="F70" s="228"/>
      <c r="G70" s="229"/>
      <c r="L70" s="180" t="s">
        <v>163</v>
      </c>
      <c r="O70" s="170">
        <v>3</v>
      </c>
    </row>
    <row r="71" spans="1:104" x14ac:dyDescent="0.2">
      <c r="A71" s="171">
        <v>20</v>
      </c>
      <c r="B71" s="172" t="s">
        <v>164</v>
      </c>
      <c r="C71" s="173" t="s">
        <v>165</v>
      </c>
      <c r="D71" s="174" t="s">
        <v>94</v>
      </c>
      <c r="E71" s="175">
        <v>15</v>
      </c>
      <c r="F71" s="175">
        <v>0</v>
      </c>
      <c r="G71" s="176">
        <f>E71*F71</f>
        <v>0</v>
      </c>
      <c r="O71" s="170">
        <v>2</v>
      </c>
      <c r="AA71" s="146">
        <v>3</v>
      </c>
      <c r="AB71" s="146">
        <v>9</v>
      </c>
      <c r="AC71" s="146" t="s">
        <v>164</v>
      </c>
      <c r="AZ71" s="146">
        <v>3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3</v>
      </c>
      <c r="CB71" s="177">
        <v>9</v>
      </c>
      <c r="CZ71" s="146">
        <v>0</v>
      </c>
    </row>
    <row r="72" spans="1:104" x14ac:dyDescent="0.2">
      <c r="A72" s="178"/>
      <c r="B72" s="179"/>
      <c r="C72" s="227" t="s">
        <v>166</v>
      </c>
      <c r="D72" s="228"/>
      <c r="E72" s="228"/>
      <c r="F72" s="228"/>
      <c r="G72" s="229"/>
      <c r="L72" s="180" t="s">
        <v>166</v>
      </c>
      <c r="O72" s="170">
        <v>3</v>
      </c>
    </row>
    <row r="73" spans="1:104" x14ac:dyDescent="0.2">
      <c r="A73" s="171">
        <v>21</v>
      </c>
      <c r="B73" s="172" t="s">
        <v>167</v>
      </c>
      <c r="C73" s="173" t="s">
        <v>168</v>
      </c>
      <c r="D73" s="174" t="s">
        <v>94</v>
      </c>
      <c r="E73" s="175">
        <v>53</v>
      </c>
      <c r="F73" s="175">
        <v>0</v>
      </c>
      <c r="G73" s="176">
        <f>E73*F73</f>
        <v>0</v>
      </c>
      <c r="O73" s="170">
        <v>2</v>
      </c>
      <c r="AA73" s="146">
        <v>3</v>
      </c>
      <c r="AB73" s="146">
        <v>9</v>
      </c>
      <c r="AC73" s="146" t="s">
        <v>167</v>
      </c>
      <c r="AZ73" s="146">
        <v>3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3</v>
      </c>
      <c r="CB73" s="177">
        <v>9</v>
      </c>
      <c r="CZ73" s="146">
        <v>1.0000000000000001E-5</v>
      </c>
    </row>
    <row r="74" spans="1:104" x14ac:dyDescent="0.2">
      <c r="A74" s="178"/>
      <c r="B74" s="179"/>
      <c r="C74" s="227" t="s">
        <v>169</v>
      </c>
      <c r="D74" s="228"/>
      <c r="E74" s="228"/>
      <c r="F74" s="228"/>
      <c r="G74" s="229"/>
      <c r="L74" s="180" t="s">
        <v>169</v>
      </c>
      <c r="O74" s="170">
        <v>3</v>
      </c>
    </row>
    <row r="75" spans="1:104" x14ac:dyDescent="0.2">
      <c r="A75" s="171">
        <v>22</v>
      </c>
      <c r="B75" s="172" t="s">
        <v>170</v>
      </c>
      <c r="C75" s="173" t="s">
        <v>171</v>
      </c>
      <c r="D75" s="174" t="s">
        <v>86</v>
      </c>
      <c r="E75" s="175">
        <v>1981</v>
      </c>
      <c r="F75" s="175">
        <v>0</v>
      </c>
      <c r="G75" s="176">
        <f>E75*F75</f>
        <v>0</v>
      </c>
      <c r="O75" s="170">
        <v>2</v>
      </c>
      <c r="AA75" s="146">
        <v>3</v>
      </c>
      <c r="AB75" s="146">
        <v>9</v>
      </c>
      <c r="AC75" s="146">
        <v>34571158</v>
      </c>
      <c r="AZ75" s="146">
        <v>3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3</v>
      </c>
      <c r="CB75" s="177">
        <v>9</v>
      </c>
      <c r="CZ75" s="146">
        <v>2.5000000000000001E-4</v>
      </c>
    </row>
    <row r="76" spans="1:104" x14ac:dyDescent="0.2">
      <c r="A76" s="178"/>
      <c r="B76" s="179"/>
      <c r="C76" s="227" t="s">
        <v>172</v>
      </c>
      <c r="D76" s="228"/>
      <c r="E76" s="228"/>
      <c r="F76" s="228"/>
      <c r="G76" s="229"/>
      <c r="L76" s="180" t="s">
        <v>172</v>
      </c>
      <c r="O76" s="170">
        <v>3</v>
      </c>
    </row>
    <row r="77" spans="1:104" x14ac:dyDescent="0.2">
      <c r="A77" s="185"/>
      <c r="B77" s="186" t="s">
        <v>73</v>
      </c>
      <c r="C77" s="187" t="str">
        <f>CONCATENATE(B7," ",C7)</f>
        <v>M21 Elektromontáže</v>
      </c>
      <c r="D77" s="188"/>
      <c r="E77" s="189"/>
      <c r="F77" s="190"/>
      <c r="G77" s="191">
        <f>SUM(G7:G76)</f>
        <v>0</v>
      </c>
      <c r="O77" s="170">
        <v>4</v>
      </c>
      <c r="BA77" s="192">
        <f>SUM(BA7:BA76)</f>
        <v>0</v>
      </c>
      <c r="BB77" s="192">
        <f>SUM(BB7:BB76)</f>
        <v>0</v>
      </c>
      <c r="BC77" s="192">
        <f>SUM(BC7:BC76)</f>
        <v>0</v>
      </c>
      <c r="BD77" s="192">
        <f>SUM(BD7:BD76)</f>
        <v>0</v>
      </c>
      <c r="BE77" s="192">
        <f>SUM(BE7:BE76)</f>
        <v>0</v>
      </c>
    </row>
    <row r="78" spans="1:104" x14ac:dyDescent="0.2">
      <c r="A78" s="163" t="s">
        <v>72</v>
      </c>
      <c r="B78" s="164" t="s">
        <v>173</v>
      </c>
      <c r="C78" s="165" t="s">
        <v>174</v>
      </c>
      <c r="D78" s="166"/>
      <c r="E78" s="167"/>
      <c r="F78" s="167"/>
      <c r="G78" s="168"/>
      <c r="H78" s="169"/>
      <c r="I78" s="169"/>
      <c r="O78" s="170">
        <v>1</v>
      </c>
    </row>
    <row r="79" spans="1:104" x14ac:dyDescent="0.2">
      <c r="A79" s="171">
        <v>23</v>
      </c>
      <c r="B79" s="172" t="s">
        <v>175</v>
      </c>
      <c r="C79" s="173" t="s">
        <v>176</v>
      </c>
      <c r="D79" s="174" t="s">
        <v>177</v>
      </c>
      <c r="E79" s="175">
        <v>1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9</v>
      </c>
      <c r="AC79" s="146">
        <v>9</v>
      </c>
      <c r="AZ79" s="146">
        <v>4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9</v>
      </c>
      <c r="CZ79" s="146">
        <v>1.124E-2</v>
      </c>
    </row>
    <row r="80" spans="1:104" x14ac:dyDescent="0.2">
      <c r="A80" s="178"/>
      <c r="B80" s="179"/>
      <c r="C80" s="227" t="s">
        <v>178</v>
      </c>
      <c r="D80" s="228"/>
      <c r="E80" s="228"/>
      <c r="F80" s="228"/>
      <c r="G80" s="229"/>
      <c r="L80" s="180" t="s">
        <v>178</v>
      </c>
      <c r="O80" s="170">
        <v>3</v>
      </c>
    </row>
    <row r="81" spans="1:104" x14ac:dyDescent="0.2">
      <c r="A81" s="171">
        <v>24</v>
      </c>
      <c r="B81" s="172" t="s">
        <v>179</v>
      </c>
      <c r="C81" s="173" t="s">
        <v>180</v>
      </c>
      <c r="D81" s="174" t="s">
        <v>94</v>
      </c>
      <c r="E81" s="175">
        <v>53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9</v>
      </c>
      <c r="AC81" s="146">
        <v>9</v>
      </c>
      <c r="AZ81" s="146">
        <v>4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9</v>
      </c>
      <c r="CZ81" s="146">
        <v>0.13682</v>
      </c>
    </row>
    <row r="82" spans="1:104" ht="22.5" x14ac:dyDescent="0.2">
      <c r="A82" s="178"/>
      <c r="B82" s="179"/>
      <c r="C82" s="227" t="s">
        <v>181</v>
      </c>
      <c r="D82" s="228"/>
      <c r="E82" s="228"/>
      <c r="F82" s="228"/>
      <c r="G82" s="229"/>
      <c r="L82" s="180" t="s">
        <v>181</v>
      </c>
      <c r="O82" s="170">
        <v>3</v>
      </c>
    </row>
    <row r="83" spans="1:104" ht="22.5" x14ac:dyDescent="0.2">
      <c r="A83" s="171">
        <v>25</v>
      </c>
      <c r="B83" s="172" t="s">
        <v>182</v>
      </c>
      <c r="C83" s="173" t="s">
        <v>183</v>
      </c>
      <c r="D83" s="174" t="s">
        <v>94</v>
      </c>
      <c r="E83" s="175">
        <v>71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9</v>
      </c>
      <c r="AC83" s="146">
        <v>9</v>
      </c>
      <c r="AZ83" s="146">
        <v>4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9</v>
      </c>
      <c r="CZ83" s="146">
        <v>0</v>
      </c>
    </row>
    <row r="84" spans="1:104" x14ac:dyDescent="0.2">
      <c r="A84" s="178"/>
      <c r="B84" s="179"/>
      <c r="C84" s="227" t="s">
        <v>184</v>
      </c>
      <c r="D84" s="228"/>
      <c r="E84" s="228"/>
      <c r="F84" s="228"/>
      <c r="G84" s="229"/>
      <c r="L84" s="180" t="s">
        <v>184</v>
      </c>
      <c r="O84" s="170">
        <v>3</v>
      </c>
    </row>
    <row r="85" spans="1:104" x14ac:dyDescent="0.2">
      <c r="A85" s="178"/>
      <c r="B85" s="181"/>
      <c r="C85" s="225" t="s">
        <v>185</v>
      </c>
      <c r="D85" s="226"/>
      <c r="E85" s="182">
        <v>53</v>
      </c>
      <c r="F85" s="183"/>
      <c r="G85" s="184"/>
      <c r="M85" s="180" t="s">
        <v>185</v>
      </c>
      <c r="O85" s="170"/>
    </row>
    <row r="86" spans="1:104" x14ac:dyDescent="0.2">
      <c r="A86" s="178"/>
      <c r="B86" s="181"/>
      <c r="C86" s="225" t="s">
        <v>186</v>
      </c>
      <c r="D86" s="226"/>
      <c r="E86" s="182">
        <v>18</v>
      </c>
      <c r="F86" s="183"/>
      <c r="G86" s="184"/>
      <c r="M86" s="180" t="s">
        <v>186</v>
      </c>
      <c r="O86" s="170"/>
    </row>
    <row r="87" spans="1:104" x14ac:dyDescent="0.2">
      <c r="A87" s="171">
        <v>26</v>
      </c>
      <c r="B87" s="172" t="s">
        <v>187</v>
      </c>
      <c r="C87" s="173" t="s">
        <v>188</v>
      </c>
      <c r="D87" s="174" t="s">
        <v>86</v>
      </c>
      <c r="E87" s="175">
        <v>1721</v>
      </c>
      <c r="F87" s="175">
        <v>0</v>
      </c>
      <c r="G87" s="176">
        <f>E87*F87</f>
        <v>0</v>
      </c>
      <c r="O87" s="170">
        <v>2</v>
      </c>
      <c r="AA87" s="146">
        <v>1</v>
      </c>
      <c r="AB87" s="146">
        <v>9</v>
      </c>
      <c r="AC87" s="146">
        <v>9</v>
      </c>
      <c r="AZ87" s="146">
        <v>4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9</v>
      </c>
      <c r="CZ87" s="146">
        <v>0</v>
      </c>
    </row>
    <row r="88" spans="1:104" x14ac:dyDescent="0.2">
      <c r="A88" s="178"/>
      <c r="B88" s="179"/>
      <c r="C88" s="227" t="s">
        <v>189</v>
      </c>
      <c r="D88" s="228"/>
      <c r="E88" s="228"/>
      <c r="F88" s="228"/>
      <c r="G88" s="229"/>
      <c r="L88" s="180" t="s">
        <v>189</v>
      </c>
      <c r="O88" s="170">
        <v>3</v>
      </c>
    </row>
    <row r="89" spans="1:104" x14ac:dyDescent="0.2">
      <c r="A89" s="178"/>
      <c r="B89" s="181"/>
      <c r="C89" s="225" t="s">
        <v>88</v>
      </c>
      <c r="D89" s="226"/>
      <c r="E89" s="182">
        <v>1538</v>
      </c>
      <c r="F89" s="183"/>
      <c r="G89" s="184"/>
      <c r="M89" s="180" t="s">
        <v>88</v>
      </c>
      <c r="O89" s="170"/>
    </row>
    <row r="90" spans="1:104" x14ac:dyDescent="0.2">
      <c r="A90" s="178"/>
      <c r="B90" s="181"/>
      <c r="C90" s="225" t="s">
        <v>89</v>
      </c>
      <c r="D90" s="226"/>
      <c r="E90" s="182">
        <v>183</v>
      </c>
      <c r="F90" s="183"/>
      <c r="G90" s="184"/>
      <c r="M90" s="180" t="s">
        <v>89</v>
      </c>
      <c r="O90" s="170"/>
    </row>
    <row r="91" spans="1:104" ht="22.5" x14ac:dyDescent="0.2">
      <c r="A91" s="171">
        <v>27</v>
      </c>
      <c r="B91" s="172" t="s">
        <v>190</v>
      </c>
      <c r="C91" s="173" t="s">
        <v>191</v>
      </c>
      <c r="D91" s="174" t="s">
        <v>86</v>
      </c>
      <c r="E91" s="175">
        <v>1721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9</v>
      </c>
      <c r="AC91" s="146">
        <v>9</v>
      </c>
      <c r="AZ91" s="146">
        <v>4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9</v>
      </c>
      <c r="CZ91" s="146">
        <v>0.13822000000000001</v>
      </c>
    </row>
    <row r="92" spans="1:104" x14ac:dyDescent="0.2">
      <c r="A92" s="178"/>
      <c r="B92" s="179"/>
      <c r="C92" s="227" t="s">
        <v>192</v>
      </c>
      <c r="D92" s="228"/>
      <c r="E92" s="228"/>
      <c r="F92" s="228"/>
      <c r="G92" s="229"/>
      <c r="L92" s="180" t="s">
        <v>192</v>
      </c>
      <c r="O92" s="170">
        <v>3</v>
      </c>
    </row>
    <row r="93" spans="1:104" ht="22.5" x14ac:dyDescent="0.2">
      <c r="A93" s="171">
        <v>28</v>
      </c>
      <c r="B93" s="172" t="s">
        <v>193</v>
      </c>
      <c r="C93" s="173" t="s">
        <v>194</v>
      </c>
      <c r="D93" s="174" t="s">
        <v>86</v>
      </c>
      <c r="E93" s="175">
        <v>1750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9</v>
      </c>
      <c r="AC93" s="146">
        <v>9</v>
      </c>
      <c r="AZ93" s="146">
        <v>4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9</v>
      </c>
      <c r="CZ93" s="146">
        <v>6.0000000000000002E-5</v>
      </c>
    </row>
    <row r="94" spans="1:104" x14ac:dyDescent="0.2">
      <c r="A94" s="178"/>
      <c r="B94" s="179"/>
      <c r="C94" s="227" t="s">
        <v>195</v>
      </c>
      <c r="D94" s="228"/>
      <c r="E94" s="228"/>
      <c r="F94" s="228"/>
      <c r="G94" s="229"/>
      <c r="L94" s="180" t="s">
        <v>195</v>
      </c>
      <c r="O94" s="170">
        <v>3</v>
      </c>
    </row>
    <row r="95" spans="1:104" x14ac:dyDescent="0.2">
      <c r="A95" s="171">
        <v>29</v>
      </c>
      <c r="B95" s="172" t="s">
        <v>196</v>
      </c>
      <c r="C95" s="173" t="s">
        <v>197</v>
      </c>
      <c r="D95" s="174" t="s">
        <v>86</v>
      </c>
      <c r="E95" s="175">
        <v>1721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9</v>
      </c>
      <c r="AC95" s="146">
        <v>9</v>
      </c>
      <c r="AZ95" s="146">
        <v>4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9</v>
      </c>
      <c r="CZ95" s="146">
        <v>0</v>
      </c>
    </row>
    <row r="96" spans="1:104" x14ac:dyDescent="0.2">
      <c r="A96" s="178"/>
      <c r="B96" s="179"/>
      <c r="C96" s="227" t="s">
        <v>198</v>
      </c>
      <c r="D96" s="228"/>
      <c r="E96" s="228"/>
      <c r="F96" s="228"/>
      <c r="G96" s="229"/>
      <c r="L96" s="180" t="s">
        <v>198</v>
      </c>
      <c r="O96" s="170">
        <v>3</v>
      </c>
    </row>
    <row r="97" spans="1:104" x14ac:dyDescent="0.2">
      <c r="A97" s="171">
        <v>30</v>
      </c>
      <c r="B97" s="172" t="s">
        <v>199</v>
      </c>
      <c r="C97" s="173" t="s">
        <v>200</v>
      </c>
      <c r="D97" s="174" t="s">
        <v>94</v>
      </c>
      <c r="E97" s="175">
        <v>53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9</v>
      </c>
      <c r="AC97" s="146">
        <v>9</v>
      </c>
      <c r="AZ97" s="146">
        <v>4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9</v>
      </c>
      <c r="CZ97" s="146">
        <v>0</v>
      </c>
    </row>
    <row r="98" spans="1:104" x14ac:dyDescent="0.2">
      <c r="A98" s="178"/>
      <c r="B98" s="179"/>
      <c r="C98" s="227" t="s">
        <v>201</v>
      </c>
      <c r="D98" s="228"/>
      <c r="E98" s="228"/>
      <c r="F98" s="228"/>
      <c r="G98" s="229"/>
      <c r="L98" s="180" t="s">
        <v>201</v>
      </c>
      <c r="O98" s="170">
        <v>3</v>
      </c>
    </row>
    <row r="99" spans="1:104" x14ac:dyDescent="0.2">
      <c r="A99" s="171">
        <v>31</v>
      </c>
      <c r="B99" s="172" t="s">
        <v>202</v>
      </c>
      <c r="C99" s="173" t="s">
        <v>203</v>
      </c>
      <c r="D99" s="174" t="s">
        <v>94</v>
      </c>
      <c r="E99" s="175">
        <v>53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9</v>
      </c>
      <c r="AC99" s="146">
        <v>9</v>
      </c>
      <c r="AZ99" s="146">
        <v>4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9</v>
      </c>
      <c r="CZ99" s="146">
        <v>0</v>
      </c>
    </row>
    <row r="100" spans="1:104" x14ac:dyDescent="0.2">
      <c r="A100" s="185"/>
      <c r="B100" s="186" t="s">
        <v>73</v>
      </c>
      <c r="C100" s="187" t="str">
        <f>CONCATENATE(B78," ",C78)</f>
        <v>M46 Zemní práce při montážích</v>
      </c>
      <c r="D100" s="188"/>
      <c r="E100" s="189"/>
      <c r="F100" s="190"/>
      <c r="G100" s="191">
        <f>SUM(G78:G99)</f>
        <v>0</v>
      </c>
      <c r="O100" s="170">
        <v>4</v>
      </c>
      <c r="BA100" s="192">
        <f>SUM(BA78:BA99)</f>
        <v>0</v>
      </c>
      <c r="BB100" s="192">
        <f>SUM(BB78:BB99)</f>
        <v>0</v>
      </c>
      <c r="BC100" s="192">
        <f>SUM(BC78:BC99)</f>
        <v>0</v>
      </c>
      <c r="BD100" s="192">
        <f>SUM(BD78:BD99)</f>
        <v>0</v>
      </c>
      <c r="BE100" s="192">
        <f>SUM(BE78:BE99)</f>
        <v>0</v>
      </c>
    </row>
    <row r="101" spans="1:104" x14ac:dyDescent="0.2">
      <c r="E101" s="146"/>
    </row>
    <row r="102" spans="1:104" x14ac:dyDescent="0.2">
      <c r="E102" s="146"/>
    </row>
    <row r="103" spans="1:104" x14ac:dyDescent="0.2">
      <c r="E103" s="146"/>
    </row>
    <row r="104" spans="1:104" x14ac:dyDescent="0.2">
      <c r="E104" s="146"/>
    </row>
    <row r="105" spans="1:104" x14ac:dyDescent="0.2">
      <c r="E105" s="146"/>
    </row>
    <row r="106" spans="1:104" x14ac:dyDescent="0.2">
      <c r="E106" s="146"/>
    </row>
    <row r="107" spans="1:104" x14ac:dyDescent="0.2">
      <c r="E107" s="146"/>
    </row>
    <row r="108" spans="1:104" x14ac:dyDescent="0.2">
      <c r="E108" s="146"/>
    </row>
    <row r="109" spans="1:104" x14ac:dyDescent="0.2">
      <c r="E109" s="146"/>
    </row>
    <row r="110" spans="1:104" x14ac:dyDescent="0.2">
      <c r="E110" s="146"/>
    </row>
    <row r="111" spans="1:104" x14ac:dyDescent="0.2">
      <c r="E111" s="146"/>
    </row>
    <row r="112" spans="1:104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E123" s="146"/>
    </row>
    <row r="124" spans="1:7" x14ac:dyDescent="0.2">
      <c r="A124" s="193"/>
      <c r="B124" s="193"/>
      <c r="C124" s="193"/>
      <c r="D124" s="193"/>
      <c r="E124" s="193"/>
      <c r="F124" s="193"/>
      <c r="G124" s="193"/>
    </row>
    <row r="125" spans="1:7" x14ac:dyDescent="0.2">
      <c r="A125" s="193"/>
      <c r="B125" s="193"/>
      <c r="C125" s="193"/>
      <c r="D125" s="193"/>
      <c r="E125" s="193"/>
      <c r="F125" s="193"/>
      <c r="G125" s="193"/>
    </row>
    <row r="126" spans="1:7" x14ac:dyDescent="0.2">
      <c r="A126" s="193"/>
      <c r="B126" s="193"/>
      <c r="C126" s="193"/>
      <c r="D126" s="193"/>
      <c r="E126" s="193"/>
      <c r="F126" s="193"/>
      <c r="G126" s="193"/>
    </row>
    <row r="127" spans="1:7" x14ac:dyDescent="0.2">
      <c r="A127" s="193"/>
      <c r="B127" s="193"/>
      <c r="C127" s="193"/>
      <c r="D127" s="193"/>
      <c r="E127" s="193"/>
      <c r="F127" s="193"/>
      <c r="G127" s="193"/>
    </row>
    <row r="128" spans="1:7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E151" s="146"/>
    </row>
    <row r="152" spans="1:7" x14ac:dyDescent="0.2">
      <c r="E152" s="146"/>
    </row>
    <row r="153" spans="1:7" x14ac:dyDescent="0.2">
      <c r="E153" s="146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A159" s="194"/>
      <c r="B159" s="194"/>
    </row>
    <row r="160" spans="1:7" x14ac:dyDescent="0.2">
      <c r="A160" s="193"/>
      <c r="B160" s="193"/>
      <c r="C160" s="196"/>
      <c r="D160" s="196"/>
      <c r="E160" s="197"/>
      <c r="F160" s="196"/>
      <c r="G160" s="198"/>
    </row>
    <row r="161" spans="1:7" x14ac:dyDescent="0.2">
      <c r="A161" s="199"/>
      <c r="B161" s="199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  <row r="165" spans="1:7" x14ac:dyDescent="0.2">
      <c r="A165" s="193"/>
      <c r="B165" s="193"/>
      <c r="C165" s="193"/>
      <c r="D165" s="193"/>
      <c r="E165" s="200"/>
      <c r="F165" s="193"/>
      <c r="G165" s="193"/>
    </row>
    <row r="166" spans="1:7" x14ac:dyDescent="0.2">
      <c r="A166" s="193"/>
      <c r="B166" s="193"/>
      <c r="C166" s="193"/>
      <c r="D166" s="193"/>
      <c r="E166" s="200"/>
      <c r="F166" s="193"/>
      <c r="G166" s="193"/>
    </row>
    <row r="167" spans="1:7" x14ac:dyDescent="0.2">
      <c r="A167" s="193"/>
      <c r="B167" s="193"/>
      <c r="C167" s="193"/>
      <c r="D167" s="193"/>
      <c r="E167" s="200"/>
      <c r="F167" s="193"/>
      <c r="G167" s="193"/>
    </row>
    <row r="168" spans="1:7" x14ac:dyDescent="0.2">
      <c r="A168" s="193"/>
      <c r="B168" s="193"/>
      <c r="C168" s="193"/>
      <c r="D168" s="193"/>
      <c r="E168" s="200"/>
      <c r="F168" s="193"/>
      <c r="G168" s="193"/>
    </row>
    <row r="169" spans="1:7" x14ac:dyDescent="0.2">
      <c r="A169" s="193"/>
      <c r="B169" s="193"/>
      <c r="C169" s="193"/>
      <c r="D169" s="193"/>
      <c r="E169" s="200"/>
      <c r="F169" s="193"/>
      <c r="G169" s="193"/>
    </row>
    <row r="170" spans="1:7" x14ac:dyDescent="0.2">
      <c r="A170" s="193"/>
      <c r="B170" s="193"/>
      <c r="C170" s="193"/>
      <c r="D170" s="193"/>
      <c r="E170" s="200"/>
      <c r="F170" s="193"/>
      <c r="G170" s="193"/>
    </row>
    <row r="171" spans="1:7" x14ac:dyDescent="0.2">
      <c r="A171" s="193"/>
      <c r="B171" s="193"/>
      <c r="C171" s="193"/>
      <c r="D171" s="193"/>
      <c r="E171" s="200"/>
      <c r="F171" s="193"/>
      <c r="G171" s="193"/>
    </row>
    <row r="172" spans="1:7" x14ac:dyDescent="0.2">
      <c r="A172" s="193"/>
      <c r="B172" s="193"/>
      <c r="C172" s="193"/>
      <c r="D172" s="193"/>
      <c r="E172" s="200"/>
      <c r="F172" s="193"/>
      <c r="G172" s="193"/>
    </row>
    <row r="173" spans="1:7" x14ac:dyDescent="0.2">
      <c r="A173" s="193"/>
      <c r="B173" s="193"/>
      <c r="C173" s="193"/>
      <c r="D173" s="193"/>
      <c r="E173" s="200"/>
      <c r="F173" s="193"/>
      <c r="G173" s="193"/>
    </row>
  </sheetData>
  <mergeCells count="63">
    <mergeCell ref="C10:D10"/>
    <mergeCell ref="C11:D11"/>
    <mergeCell ref="C12:D12"/>
    <mergeCell ref="A1:G1"/>
    <mergeCell ref="A3:B3"/>
    <mergeCell ref="A4:B4"/>
    <mergeCell ref="E4:G4"/>
    <mergeCell ref="C9:G9"/>
    <mergeCell ref="C28:D28"/>
    <mergeCell ref="C13:D13"/>
    <mergeCell ref="C15:G15"/>
    <mergeCell ref="C17:G17"/>
    <mergeCell ref="C18:D18"/>
    <mergeCell ref="C19:D19"/>
    <mergeCell ref="C21:G21"/>
    <mergeCell ref="C22:D22"/>
    <mergeCell ref="C23:D23"/>
    <mergeCell ref="C24:D24"/>
    <mergeCell ref="C26:G26"/>
    <mergeCell ref="C27:D27"/>
    <mergeCell ref="C47:G47"/>
    <mergeCell ref="C29:D29"/>
    <mergeCell ref="C31:G31"/>
    <mergeCell ref="C33:G33"/>
    <mergeCell ref="C35:G35"/>
    <mergeCell ref="C37:G37"/>
    <mergeCell ref="C39:G39"/>
    <mergeCell ref="C40:G40"/>
    <mergeCell ref="C41:G41"/>
    <mergeCell ref="C43:G43"/>
    <mergeCell ref="C44:G44"/>
    <mergeCell ref="C45:G45"/>
    <mergeCell ref="C62:D62"/>
    <mergeCell ref="C48:D48"/>
    <mergeCell ref="C49:D49"/>
    <mergeCell ref="C50:D50"/>
    <mergeCell ref="C51:D51"/>
    <mergeCell ref="C53:G53"/>
    <mergeCell ref="C55:G55"/>
    <mergeCell ref="C56:G56"/>
    <mergeCell ref="C58:G58"/>
    <mergeCell ref="C59:D59"/>
    <mergeCell ref="C60:D60"/>
    <mergeCell ref="C61:D61"/>
    <mergeCell ref="C86:D86"/>
    <mergeCell ref="C88:G88"/>
    <mergeCell ref="C89:D89"/>
    <mergeCell ref="C64:G64"/>
    <mergeCell ref="C66:G66"/>
    <mergeCell ref="C68:G68"/>
    <mergeCell ref="C70:G70"/>
    <mergeCell ref="C72:G72"/>
    <mergeCell ref="C74:G74"/>
    <mergeCell ref="C76:G76"/>
    <mergeCell ref="C80:G80"/>
    <mergeCell ref="C82:G82"/>
    <mergeCell ref="C84:G84"/>
    <mergeCell ref="C85:D85"/>
    <mergeCell ref="C90:D90"/>
    <mergeCell ref="C92:G92"/>
    <mergeCell ref="C94:G94"/>
    <mergeCell ref="C96:G96"/>
    <mergeCell ref="C98:G9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Petr Mynar</cp:lastModifiedBy>
  <dcterms:created xsi:type="dcterms:W3CDTF">2020-04-02T18:35:20Z</dcterms:created>
  <dcterms:modified xsi:type="dcterms:W3CDTF">2020-10-07T14:24:26Z</dcterms:modified>
</cp:coreProperties>
</file>